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ЭтаКнига"/>
  <bookViews>
    <workbookView windowWidth="25200" windowHeight="12210"/>
  </bookViews>
  <sheets>
    <sheet name="Расходы" sheetId="1" r:id="rId1"/>
  </sheets>
  <calcPr calcId="144525"/>
  <extLst/>
</workbook>
</file>

<file path=xl/sharedStrings.xml><?xml version="1.0" encoding="utf-8"?>
<sst xmlns="http://schemas.openxmlformats.org/spreadsheetml/2006/main" count="112">
  <si>
    <t>Приложение № 4 "О внесении изменений и дополнений в Решение Сельской Думы сельского поселения "Село Маклино" №85 от 18.12.2014года "О бюджете сельского поселения "Село Маклино" на 2015 год и плановый период 2016 и 2017 годов" № 11 от 26.02.2015 год.</t>
  </si>
  <si>
    <t xml:space="preserve">                                    Ведомственная структура расходов бюджета сельского поселения "Село Маклино" 2015 год</t>
  </si>
  <si>
    <t xml:space="preserve"> Наименование показателя</t>
  </si>
  <si>
    <t>Код строки</t>
  </si>
  <si>
    <t>Код расхода по бюджетной классификации</t>
  </si>
  <si>
    <t>Бюджетные назначения 2015 год</t>
  </si>
  <si>
    <t>Поправки -/+</t>
  </si>
  <si>
    <t>Уточнение бюджетных назначений 2015 год</t>
  </si>
  <si>
    <t>4</t>
  </si>
  <si>
    <t>5</t>
  </si>
  <si>
    <t>6</t>
  </si>
  <si>
    <t>Расходы бюджета - всего</t>
  </si>
  <si>
    <t>x</t>
  </si>
  <si>
    <t>в том числе:</t>
  </si>
  <si>
    <t xml:space="preserve">  ОБЩЕГОСУДАРСТВЕННЫЕ ВОПРОСЫ</t>
  </si>
  <si>
    <t>200</t>
  </si>
  <si>
    <t>00301000000000000000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</si>
  <si>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</si>
  <si>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00301030000000000000</t>
  </si>
  <si>
    <t xml:space="preserve">  Перечисления другим бюджетам бюджетной системы Российской Федерации</t>
  </si>
  <si>
    <t>00301039000150540251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</si>
  <si>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</si>
  <si>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00301040000000000000</t>
  </si>
  <si>
    <t xml:space="preserve">  Оплата труда и начисления на выплаты по оплате труда</t>
  </si>
  <si>
    <t>00301047400040121210</t>
  </si>
  <si>
    <t xml:space="preserve">  Заработная плата</t>
  </si>
  <si>
    <t>00301047400040121211</t>
  </si>
  <si>
    <t xml:space="preserve">  Начисления на выплаты по оплате труда</t>
  </si>
  <si>
    <t>00301047400040121213</t>
  </si>
  <si>
    <t xml:space="preserve">  Закупка товаров, работ, услуг в сфере информационно-коммуникационных технологий</t>
  </si>
  <si>
    <t>00301047400040242000</t>
  </si>
  <si>
    <t xml:space="preserve">  Расходы</t>
  </si>
  <si>
    <t>00301047400040242200</t>
  </si>
  <si>
    <t xml:space="preserve">  Оплата работ, услуг</t>
  </si>
  <si>
    <t>00301047400040242220</t>
  </si>
  <si>
    <t xml:space="preserve">  Услуги связи</t>
  </si>
  <si>
    <t>00301047400040242221</t>
  </si>
  <si>
    <t xml:space="preserve">  Работы, услуги по содержанию имущества</t>
  </si>
  <si>
    <t>00301047400040242225</t>
  </si>
  <si>
    <t xml:space="preserve">  Прочие работы, услуги</t>
  </si>
  <si>
    <t>00301047400040242226</t>
  </si>
  <si>
    <t xml:space="preserve">  Поступление нефинансовых активов</t>
  </si>
  <si>
    <t>00301047400040242300</t>
  </si>
  <si>
    <t xml:space="preserve">  Увеличение стоимости основных средств</t>
  </si>
  <si>
    <t>00301047400040242310</t>
  </si>
  <si>
    <t xml:space="preserve">  Увеличение стоимости материальных запасов</t>
  </si>
  <si>
    <t>00301047400040242340</t>
  </si>
  <si>
    <t xml:space="preserve">  Прочая закупка товаров, работ и услуг для обеспечения государственных (муниципальных) нужд</t>
  </si>
  <si>
    <t>00301047400040244000</t>
  </si>
  <si>
    <t xml:space="preserve">  Коммунальные услуги</t>
  </si>
  <si>
    <t>00301047400040244223</t>
  </si>
  <si>
    <t>00301047400040244225</t>
  </si>
  <si>
    <t>00301047400040244226</t>
  </si>
  <si>
    <t>00301047400040244300</t>
  </si>
  <si>
    <t>00301047400040244310</t>
  </si>
  <si>
    <t>00301047400040244340</t>
  </si>
  <si>
    <t xml:space="preserve">  Прочие расходы</t>
  </si>
  <si>
    <t>00301047400040852290</t>
  </si>
  <si>
    <t xml:space="preserve">  Фонд оплаты труда государственных (муниципальных) органов и взносы по обязательному социальному страхованию</t>
  </si>
  <si>
    <t>00301047400045121000</t>
  </si>
  <si>
    <t>00301047400045121211</t>
  </si>
  <si>
    <t>00301047400045121213</t>
  </si>
  <si>
    <t>Непрограммные расходы сельского поселения</t>
  </si>
  <si>
    <t>00301079000000244226</t>
  </si>
  <si>
    <t xml:space="preserve">  Резервные фонды</t>
  </si>
  <si>
    <t>00301110000000000000</t>
  </si>
  <si>
    <t>00301119000060870290</t>
  </si>
  <si>
    <t xml:space="preserve">  Другие общегосударственные вопросы</t>
  </si>
  <si>
    <t>00301130000000000000</t>
  </si>
  <si>
    <t>00301139000092244220</t>
  </si>
  <si>
    <t xml:space="preserve">  НАЦИОНАЛЬНАЯ ОБОРОНА</t>
  </si>
  <si>
    <t>00302000000000000000</t>
  </si>
  <si>
    <t>00302039995118121210</t>
  </si>
  <si>
    <t>00302039995118121211</t>
  </si>
  <si>
    <t>00302039995118121213</t>
  </si>
  <si>
    <t>00302039995118244340</t>
  </si>
  <si>
    <t xml:space="preserve">  Дорожное хозяйство (дорожные фонды)</t>
  </si>
  <si>
    <t>00304000000000000000</t>
  </si>
  <si>
    <t>00304090410225244220</t>
  </si>
  <si>
    <t>00304090410409244225</t>
  </si>
  <si>
    <t xml:space="preserve">  Другие вопросы в области национальной экономики</t>
  </si>
  <si>
    <t>00304120000000000000</t>
  </si>
  <si>
    <t>00304129000300244226</t>
  </si>
  <si>
    <t xml:space="preserve">  ЖИЛИЩНО-КОММУНАЛЬНОЕ ХОЗЯЙСТВО</t>
  </si>
  <si>
    <t>00305000000000000000</t>
  </si>
  <si>
    <t xml:space="preserve">  Жилищное хозяйство</t>
  </si>
  <si>
    <t>00305010000000000000</t>
  </si>
  <si>
    <t>00305019000600244226</t>
  </si>
  <si>
    <t xml:space="preserve">  Благоустройство</t>
  </si>
  <si>
    <t>00305030000000000000</t>
  </si>
  <si>
    <t>00305030500125244220</t>
  </si>
  <si>
    <t>00305030500125244223</t>
  </si>
  <si>
    <t>00305030500125244225</t>
  </si>
  <si>
    <t xml:space="preserve">Реализация мероприятий по вывозу ТБО </t>
  </si>
  <si>
    <t>00305030500120244225</t>
  </si>
  <si>
    <t>00305030500325244340</t>
  </si>
  <si>
    <t>00305030500210244200</t>
  </si>
  <si>
    <t>00305030500210244225</t>
  </si>
  <si>
    <t>00305030500525244000</t>
  </si>
  <si>
    <t>00305030500525244220</t>
  </si>
  <si>
    <t>00305030500525244225</t>
  </si>
  <si>
    <t>00305030500525244310</t>
  </si>
  <si>
    <t xml:space="preserve">  КУЛЬТУРА, КИНЕМАТОГРАФИЯ</t>
  </si>
  <si>
    <t>00308000000000000000</t>
  </si>
  <si>
    <t xml:space="preserve">  Иные межбюджетные трансферты</t>
  </si>
  <si>
    <t>00308010810024540000</t>
  </si>
  <si>
    <t>00308010820026244000</t>
  </si>
  <si>
    <t>00308010820026244226</t>
  </si>
  <si>
    <t>00308010820026244290</t>
  </si>
  <si>
    <t xml:space="preserve">  Социальное обеспечение населения</t>
  </si>
  <si>
    <t>00310030000000000000</t>
  </si>
  <si>
    <t>00310032000091540251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</si>
</sst>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  <numFmt numFmtId="178" formatCode="#,##0.00_ ;\-#,##0.00"/>
  </numFmts>
  <fonts count="7">
    <font>
      <sz val="10"/>
      <name val="Arial Cyr"/>
      <charset val="204"/>
    </font>
    <font>
      <sz val="8"/>
      <name val="Arial Cyr"/>
      <charset val="204"/>
    </font>
    <font>
      <b/>
      <sz val="11"/>
      <color indexed="8"/>
      <name val="Arial Cyr"/>
      <charset val="204"/>
    </font>
    <font>
      <sz val="8"/>
      <color indexed="8"/>
      <name val="Arial Cyr"/>
      <charset val="204"/>
    </font>
    <font>
      <sz val="10"/>
      <color indexed="8"/>
      <name val="Arial Cyr"/>
      <charset val="204"/>
    </font>
    <font>
      <sz val="11"/>
      <color indexed="8"/>
      <name val="Calibri"/>
      <charset val="204"/>
    </font>
    <font>
      <sz val="12"/>
      <name val="Times New Roman"/>
      <charset val="13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</borders>
  <cellStyleXfs count="8">
    <xf numFmtId="0" fontId="6" fillId="0" borderId="0">
      <alignment vertical="center"/>
    </xf>
    <xf numFmtId="176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</cellStyleXfs>
  <cellXfs count="43">
    <xf numFmtId="0" fontId="0" fillId="0" borderId="0" xfId="6" applyFont="1" applyAlignment="1">
      <alignment vertical="top"/>
    </xf>
    <xf numFmtId="0" fontId="1" fillId="0" borderId="0" xfId="7" applyFont="1" applyAlignment="1">
      <alignment horizontal="center" vertical="top" wrapText="1"/>
    </xf>
    <xf numFmtId="0" fontId="0" fillId="0" borderId="0" xfId="7" applyAlignment="1">
      <alignment horizontal="center" vertical="top" wrapText="1"/>
    </xf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2" fillId="0" borderId="1" xfId="7" applyFont="1" applyBorder="1" applyAlignment="1">
      <alignment horizontal="center"/>
    </xf>
    <xf numFmtId="0" fontId="3" fillId="0" borderId="2" xfId="7" applyFont="1" applyBorder="1" applyAlignment="1">
      <alignment horizontal="center" vertical="top" wrapText="1"/>
    </xf>
    <xf numFmtId="0" fontId="2" fillId="0" borderId="3" xfId="7" applyFont="1" applyBorder="1" applyAlignment="1">
      <alignment horizontal="center"/>
    </xf>
    <xf numFmtId="0" fontId="0" fillId="0" borderId="4" xfId="7" applyBorder="1" applyAlignment="1">
      <alignment vertical="top"/>
    </xf>
    <xf numFmtId="0" fontId="0" fillId="0" borderId="5" xfId="7" applyBorder="1" applyAlignment="1">
      <alignment vertical="top"/>
    </xf>
    <xf numFmtId="0" fontId="3" fillId="0" borderId="6" xfId="7" applyFont="1" applyBorder="1" applyAlignment="1">
      <alignment horizontal="center" vertical="center"/>
    </xf>
    <xf numFmtId="0" fontId="3" fillId="0" borderId="7" xfId="7" applyFont="1" applyBorder="1" applyAlignment="1">
      <alignment horizontal="center"/>
    </xf>
    <xf numFmtId="0" fontId="3" fillId="0" borderId="7" xfId="7" applyFont="1" applyBorder="1" applyAlignment="1">
      <alignment horizontal="center" vertical="center" shrinkToFit="1"/>
    </xf>
    <xf numFmtId="0" fontId="4" fillId="0" borderId="3" xfId="7" applyFont="1" applyBorder="1" applyAlignment="1">
      <alignment horizontal="left"/>
    </xf>
    <xf numFmtId="0" fontId="4" fillId="0" borderId="0" xfId="7" applyFont="1" applyAlignment="1">
      <alignment horizontal="left"/>
    </xf>
    <xf numFmtId="0" fontId="3" fillId="0" borderId="8" xfId="7" applyFont="1" applyBorder="1" applyAlignment="1">
      <alignment horizontal="left" wrapText="1"/>
    </xf>
    <xf numFmtId="0" fontId="3" fillId="0" borderId="9" xfId="7" applyFont="1" applyBorder="1" applyAlignment="1">
      <alignment horizontal="center" shrinkToFit="1"/>
    </xf>
    <xf numFmtId="0" fontId="3" fillId="0" borderId="10" xfId="7" applyFont="1" applyBorder="1" applyAlignment="1">
      <alignment horizontal="center"/>
    </xf>
    <xf numFmtId="4" fontId="3" fillId="0" borderId="10" xfId="7" applyNumberFormat="1" applyFont="1" applyBorder="1" applyAlignment="1">
      <alignment horizontal="right" shrinkToFit="1"/>
    </xf>
    <xf numFmtId="4" fontId="3" fillId="0" borderId="11" xfId="7" applyNumberFormat="1" applyFont="1" applyBorder="1" applyAlignment="1">
      <alignment horizontal="right" shrinkToFit="1"/>
    </xf>
    <xf numFmtId="0" fontId="4" fillId="0" borderId="12" xfId="7" applyFont="1" applyBorder="1" applyAlignment="1">
      <alignment horizontal="left"/>
    </xf>
    <xf numFmtId="4" fontId="4" fillId="0" borderId="0" xfId="7" applyNumberFormat="1" applyFont="1" applyAlignment="1">
      <alignment horizontal="left"/>
    </xf>
    <xf numFmtId="0" fontId="3" fillId="0" borderId="13" xfId="7" applyFont="1" applyBorder="1" applyAlignment="1">
      <alignment horizontal="left" wrapText="1"/>
    </xf>
    <xf numFmtId="0" fontId="3" fillId="0" borderId="14" xfId="7" applyFont="1" applyBorder="1" applyAlignment="1">
      <alignment horizontal="center" shrinkToFit="1"/>
    </xf>
    <xf numFmtId="0" fontId="3" fillId="0" borderId="2" xfId="7" applyFont="1" applyBorder="1" applyAlignment="1">
      <alignment horizontal="center"/>
    </xf>
    <xf numFmtId="178" fontId="3" fillId="0" borderId="2" xfId="7" applyNumberFormat="1" applyFont="1" applyBorder="1" applyAlignment="1">
      <alignment horizontal="right" shrinkToFit="1"/>
    </xf>
    <xf numFmtId="178" fontId="3" fillId="0" borderId="13" xfId="7" applyNumberFormat="1" applyFont="1" applyBorder="1" applyAlignment="1">
      <alignment horizontal="right" shrinkToFit="1"/>
    </xf>
    <xf numFmtId="0" fontId="3" fillId="0" borderId="15" xfId="7" applyFont="1" applyBorder="1" applyAlignment="1">
      <alignment horizontal="left" wrapText="1" shrinkToFit="1"/>
    </xf>
    <xf numFmtId="0" fontId="3" fillId="0" borderId="16" xfId="7" applyFont="1" applyBorder="1" applyAlignment="1">
      <alignment horizontal="center" wrapText="1" shrinkToFit="1"/>
    </xf>
    <xf numFmtId="0" fontId="3" fillId="0" borderId="17" xfId="7" applyFont="1" applyBorder="1" applyAlignment="1">
      <alignment horizontal="center" wrapText="1" shrinkToFit="1"/>
    </xf>
    <xf numFmtId="4" fontId="3" fillId="0" borderId="17" xfId="7" applyNumberFormat="1" applyFont="1" applyBorder="1" applyAlignment="1">
      <alignment horizontal="right" wrapText="1" shrinkToFit="1"/>
    </xf>
    <xf numFmtId="4" fontId="3" fillId="0" borderId="15" xfId="7" applyNumberFormat="1" applyFont="1" applyBorder="1" applyAlignment="1">
      <alignment horizontal="right" wrapText="1" shrinkToFit="1"/>
    </xf>
    <xf numFmtId="0" fontId="4" fillId="0" borderId="12" xfId="7" applyFont="1" applyBorder="1" applyAlignment="1">
      <alignment horizontal="left" wrapText="1" shrinkToFit="1"/>
    </xf>
    <xf numFmtId="4" fontId="4" fillId="0" borderId="0" xfId="7" applyNumberFormat="1" applyFont="1" applyAlignment="1">
      <alignment horizontal="left" wrapText="1" shrinkToFit="1"/>
    </xf>
    <xf numFmtId="0" fontId="4" fillId="0" borderId="0" xfId="7" applyFont="1" applyAlignment="1">
      <alignment horizontal="left" wrapText="1" shrinkToFit="1"/>
    </xf>
    <xf numFmtId="49" fontId="3" fillId="0" borderId="17" xfId="7" applyNumberFormat="1" applyFont="1" applyBorder="1" applyAlignment="1">
      <alignment horizontal="center" wrapText="1" shrinkToFit="1"/>
    </xf>
    <xf numFmtId="0" fontId="3" fillId="0" borderId="18" xfId="7" applyFont="1" applyBorder="1" applyAlignment="1">
      <alignment horizontal="left" wrapText="1" shrinkToFit="1"/>
    </xf>
    <xf numFmtId="0" fontId="3" fillId="0" borderId="19" xfId="7" applyFont="1" applyBorder="1" applyAlignment="1">
      <alignment horizontal="left" wrapText="1" shrinkToFit="1"/>
    </xf>
    <xf numFmtId="0" fontId="3" fillId="0" borderId="5" xfId="7" applyFont="1" applyBorder="1" applyAlignment="1">
      <alignment horizontal="center" wrapText="1" shrinkToFit="1"/>
    </xf>
    <xf numFmtId="4" fontId="0" fillId="0" borderId="0" xfId="7" applyNumberFormat="1" applyAlignment="1">
      <alignment vertical="top"/>
    </xf>
    <xf numFmtId="0" fontId="5" fillId="0" borderId="20" xfId="7" applyFont="1" applyBorder="1" applyAlignment="1">
      <alignment horizontal="left"/>
    </xf>
    <xf numFmtId="0" fontId="5" fillId="0" borderId="21" xfId="7" applyFont="1" applyBorder="1" applyAlignment="1">
      <alignment horizontal="left"/>
    </xf>
    <xf numFmtId="0" fontId="5" fillId="0" borderId="0" xfId="7" applyFont="1" applyAlignment="1">
      <alignment horizontal="left"/>
    </xf>
  </cellXfs>
  <cellStyles count="8">
    <cellStyle name="Normal" xfId="0" builtinId="0"/>
    <cellStyle name="Comma" xfId="1" builtinId="3"/>
    <cellStyle name="Currency" xfId="2" builtinId="4"/>
    <cellStyle name="Comma[0]" xfId="3" builtinId="6"/>
    <cellStyle name="Percent" xfId="4" builtinId="5"/>
    <cellStyle name="Currency[0]" xfId="5" builtinId="7"/>
    <cellStyle name="Обычный" xfId="6"/>
    <cellStyle name="Обычный 2" xf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78"/>
  <sheetViews>
    <sheetView tabSelected="1" topLeftCell="A57" workbookViewId="0">
      <selection activeCell="F80" sqref="F80"/>
    </sheetView>
  </sheetViews>
  <sheetFormatPr defaultColWidth="9" defaultRowHeight="12.75"/>
  <cols>
    <col min="1" max="1" width="50.8777777777778" customWidth="1"/>
    <col min="2" max="2" width="13.3777777777778" customWidth="1"/>
    <col min="3" max="3" width="29.7222222222222" customWidth="1"/>
    <col min="4" max="6" width="20" customWidth="1"/>
    <col min="7" max="7" width="9" hidden="1" customWidth="1"/>
    <col min="8" max="8" width="14.1222222222222" customWidth="1"/>
    <col min="9" max="9" width="10.7555555555556" customWidth="1"/>
  </cols>
  <sheetData>
    <row r="1" spans="5:6">
      <c r="E1" s="1" t="s">
        <v>0</v>
      </c>
      <c r="F1" s="2"/>
    </row>
    <row r="2" spans="5:6">
      <c r="E2" s="2"/>
      <c r="F2" s="2"/>
    </row>
    <row r="3" ht="45" customHeight="1" spans="5:6">
      <c r="E3" s="2"/>
      <c r="F3" s="2"/>
    </row>
    <row r="6" ht="14.1" customHeight="1" spans="1:8">
      <c r="A6" s="3" t="s">
        <v>1</v>
      </c>
      <c r="F6" s="4"/>
      <c r="G6" s="3"/>
      <c r="H6" s="3"/>
    </row>
    <row r="7" ht="14.1" customHeight="1" spans="1:8">
      <c r="A7" s="5"/>
      <c r="B7" s="5"/>
      <c r="C7" s="5"/>
      <c r="D7" s="5"/>
      <c r="E7" s="5"/>
      <c r="F7" s="5"/>
      <c r="G7" s="3"/>
      <c r="H7" s="3"/>
    </row>
    <row r="8" ht="12" customHeight="1" spans="1:8">
      <c r="A8" s="6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7"/>
      <c r="H8" s="3"/>
    </row>
    <row r="9" ht="12" customHeight="1" spans="1:8">
      <c r="A9" s="8"/>
      <c r="B9" s="8"/>
      <c r="C9" s="8"/>
      <c r="D9" s="8"/>
      <c r="E9" s="8"/>
      <c r="F9" s="8"/>
      <c r="G9" s="7"/>
      <c r="H9" s="3"/>
    </row>
    <row r="10" ht="11.1" customHeight="1" spans="1:8">
      <c r="A10" s="9"/>
      <c r="B10" s="9"/>
      <c r="C10" s="9"/>
      <c r="D10" s="9"/>
      <c r="E10" s="9"/>
      <c r="F10" s="9"/>
      <c r="G10" s="7"/>
      <c r="H10" s="3"/>
    </row>
    <row r="11" ht="12" customHeight="1" spans="1:8">
      <c r="A11" s="10">
        <v>1</v>
      </c>
      <c r="B11" s="11">
        <v>2</v>
      </c>
      <c r="C11" s="12">
        <v>3</v>
      </c>
      <c r="D11" s="12" t="s">
        <v>8</v>
      </c>
      <c r="E11" s="12" t="s">
        <v>9</v>
      </c>
      <c r="F11" s="12" t="s">
        <v>10</v>
      </c>
      <c r="G11" s="13"/>
      <c r="H11" s="14"/>
    </row>
    <row r="12" ht="16.5" customHeight="1" spans="1:9">
      <c r="A12" s="15" t="s">
        <v>11</v>
      </c>
      <c r="B12" s="16">
        <v>200</v>
      </c>
      <c r="C12" s="17" t="s">
        <v>12</v>
      </c>
      <c r="D12" s="18">
        <f>D14+D46+D51+D56+D71+D76</f>
        <v>5214398</v>
      </c>
      <c r="E12" s="18">
        <f>E19+E20+E25+E26+E52+E63+E69</f>
        <v>1700476.65</v>
      </c>
      <c r="F12" s="19">
        <f>F14+F46+F51+F56+F71+F76</f>
        <v>6919874.65</v>
      </c>
      <c r="G12" s="20"/>
      <c r="H12" s="21"/>
      <c r="I12" s="39"/>
    </row>
    <row r="13" ht="12" customHeight="1" spans="1:8">
      <c r="A13" s="22" t="s">
        <v>13</v>
      </c>
      <c r="B13" s="23"/>
      <c r="C13" s="24"/>
      <c r="D13" s="25"/>
      <c r="E13" s="25"/>
      <c r="F13" s="26"/>
      <c r="G13" s="20"/>
      <c r="H13" s="14"/>
    </row>
    <row r="14" ht="22.5" spans="1:8">
      <c r="A14" s="27" t="s">
        <v>14</v>
      </c>
      <c r="B14" s="28" t="s">
        <v>15</v>
      </c>
      <c r="C14" s="29" t="s">
        <v>16</v>
      </c>
      <c r="D14" s="30">
        <f>D15+D17+D41+D42+D44</f>
        <v>2622620</v>
      </c>
      <c r="E14" s="30"/>
      <c r="F14" s="31">
        <f>F15+F17+F41+F42+F44</f>
        <v>2918951.65</v>
      </c>
      <c r="G14" s="32"/>
      <c r="H14" s="33"/>
    </row>
    <row r="15" ht="33.75" spans="1:8">
      <c r="A15" s="27" t="s">
        <v>17</v>
      </c>
      <c r="B15" s="28" t="s">
        <v>15</v>
      </c>
      <c r="C15" s="29" t="s">
        <v>18</v>
      </c>
      <c r="D15" s="30">
        <v>15700</v>
      </c>
      <c r="E15" s="30"/>
      <c r="F15" s="31">
        <f t="shared" ref="F15:F16" si="0">D15</f>
        <v>15700</v>
      </c>
      <c r="G15" s="32"/>
      <c r="H15" s="34"/>
    </row>
    <row r="16" ht="22.5" spans="1:8">
      <c r="A16" s="27" t="s">
        <v>19</v>
      </c>
      <c r="B16" s="28" t="s">
        <v>15</v>
      </c>
      <c r="C16" s="29" t="s">
        <v>20</v>
      </c>
      <c r="D16" s="30">
        <v>15700</v>
      </c>
      <c r="E16" s="30"/>
      <c r="F16" s="31">
        <f>D16</f>
        <v>15700</v>
      </c>
      <c r="G16" s="32"/>
      <c r="H16" s="34"/>
    </row>
    <row r="17" ht="33.75" spans="1:8">
      <c r="A17" s="27" t="s">
        <v>21</v>
      </c>
      <c r="B17" s="28" t="s">
        <v>15</v>
      </c>
      <c r="C17" s="29" t="s">
        <v>22</v>
      </c>
      <c r="D17" s="30">
        <f>D18+D21+D30+D37+D38</f>
        <v>2376920</v>
      </c>
      <c r="E17" s="30"/>
      <c r="F17" s="31">
        <f>F18+F21++F30++F37+F38</f>
        <v>2673251.65</v>
      </c>
      <c r="G17" s="32"/>
      <c r="H17" s="33"/>
    </row>
    <row r="18" ht="22.5" spans="1:8">
      <c r="A18" s="27" t="s">
        <v>23</v>
      </c>
      <c r="B18" s="28" t="s">
        <v>15</v>
      </c>
      <c r="C18" s="29" t="s">
        <v>24</v>
      </c>
      <c r="D18" s="30">
        <v>972547</v>
      </c>
      <c r="E18" s="30"/>
      <c r="F18" s="31">
        <f>F19+F20</f>
        <v>1083175</v>
      </c>
      <c r="G18" s="32"/>
      <c r="H18" s="34"/>
    </row>
    <row r="19" ht="22.5" spans="1:8">
      <c r="A19" s="27" t="s">
        <v>25</v>
      </c>
      <c r="B19" s="28" t="s">
        <v>15</v>
      </c>
      <c r="C19" s="29" t="s">
        <v>26</v>
      </c>
      <c r="D19" s="30">
        <v>746964</v>
      </c>
      <c r="E19" s="30">
        <v>84967</v>
      </c>
      <c r="F19" s="31">
        <f>E19+D19</f>
        <v>831931</v>
      </c>
      <c r="G19" s="32"/>
      <c r="H19" s="34"/>
    </row>
    <row r="20" ht="22.5" spans="1:8">
      <c r="A20" s="27" t="s">
        <v>27</v>
      </c>
      <c r="B20" s="28" t="s">
        <v>15</v>
      </c>
      <c r="C20" s="29" t="s">
        <v>28</v>
      </c>
      <c r="D20" s="30">
        <v>225583</v>
      </c>
      <c r="E20" s="30">
        <v>25661</v>
      </c>
      <c r="F20" s="31">
        <f>E20+D20</f>
        <v>251244</v>
      </c>
      <c r="G20" s="32"/>
      <c r="H20" s="34"/>
    </row>
    <row r="21" ht="22.5" spans="1:8">
      <c r="A21" s="27" t="s">
        <v>29</v>
      </c>
      <c r="B21" s="28" t="s">
        <v>15</v>
      </c>
      <c r="C21" s="29" t="s">
        <v>30</v>
      </c>
      <c r="D21" s="30">
        <f>D22+D27</f>
        <v>182800</v>
      </c>
      <c r="E21" s="30"/>
      <c r="F21" s="31">
        <f>F22+F27</f>
        <v>368503.65</v>
      </c>
      <c r="G21" s="32"/>
      <c r="H21" s="33"/>
    </row>
    <row r="22" ht="22.5" spans="1:8">
      <c r="A22" s="27" t="s">
        <v>31</v>
      </c>
      <c r="B22" s="28" t="s">
        <v>15</v>
      </c>
      <c r="C22" s="29" t="s">
        <v>32</v>
      </c>
      <c r="D22" s="30">
        <f>D23</f>
        <v>182800</v>
      </c>
      <c r="E22" s="30"/>
      <c r="F22" s="31">
        <f>F23</f>
        <v>368503.65</v>
      </c>
      <c r="G22" s="32"/>
      <c r="H22" s="34"/>
    </row>
    <row r="23" ht="22.5" spans="1:8">
      <c r="A23" s="27" t="s">
        <v>33</v>
      </c>
      <c r="B23" s="28" t="s">
        <v>15</v>
      </c>
      <c r="C23" s="29" t="s">
        <v>34</v>
      </c>
      <c r="D23" s="30">
        <f>D24+D26</f>
        <v>182800</v>
      </c>
      <c r="E23" s="30"/>
      <c r="F23" s="31">
        <f>F24+F25+F26</f>
        <v>368503.65</v>
      </c>
      <c r="G23" s="32"/>
      <c r="H23" s="34"/>
    </row>
    <row r="24" ht="22.5" spans="1:8">
      <c r="A24" s="27" t="s">
        <v>35</v>
      </c>
      <c r="B24" s="28" t="s">
        <v>15</v>
      </c>
      <c r="C24" s="29" t="s">
        <v>36</v>
      </c>
      <c r="D24" s="30">
        <v>46800</v>
      </c>
      <c r="E24" s="30"/>
      <c r="F24" s="31">
        <v>51800</v>
      </c>
      <c r="G24" s="32"/>
      <c r="H24" s="34"/>
    </row>
    <row r="25" ht="22.5" spans="1:8">
      <c r="A25" s="27" t="s">
        <v>37</v>
      </c>
      <c r="B25" s="28" t="s">
        <v>15</v>
      </c>
      <c r="C25" s="35" t="s">
        <v>38</v>
      </c>
      <c r="D25" s="30"/>
      <c r="E25" s="30">
        <v>25000</v>
      </c>
      <c r="F25" s="31">
        <f t="shared" ref="F25:F29" si="1">E25+D25</f>
        <v>25000</v>
      </c>
      <c r="G25" s="32"/>
      <c r="H25" s="34"/>
    </row>
    <row r="26" ht="22.5" spans="1:8">
      <c r="A26" s="27" t="s">
        <v>39</v>
      </c>
      <c r="B26" s="28" t="s">
        <v>15</v>
      </c>
      <c r="C26" s="29" t="s">
        <v>40</v>
      </c>
      <c r="D26" s="30">
        <v>136000</v>
      </c>
      <c r="E26" s="30">
        <v>155703.65</v>
      </c>
      <c r="F26" s="31">
        <f>E26+D26</f>
        <v>291703.65</v>
      </c>
      <c r="G26" s="32"/>
      <c r="H26" s="34"/>
    </row>
    <row r="27" ht="22.5" spans="1:8">
      <c r="A27" s="27" t="s">
        <v>41</v>
      </c>
      <c r="B27" s="28" t="s">
        <v>15</v>
      </c>
      <c r="C27" s="29" t="s">
        <v>42</v>
      </c>
      <c r="D27" s="30"/>
      <c r="E27" s="30"/>
      <c r="F27" s="31">
        <f>F28+F29</f>
        <v>0</v>
      </c>
      <c r="G27" s="32"/>
      <c r="H27" s="34"/>
    </row>
    <row r="28" ht="22.5" spans="1:8">
      <c r="A28" s="27" t="s">
        <v>43</v>
      </c>
      <c r="B28" s="28" t="s">
        <v>15</v>
      </c>
      <c r="C28" s="29" t="s">
        <v>44</v>
      </c>
      <c r="D28" s="30"/>
      <c r="E28" s="30"/>
      <c r="F28" s="31">
        <f t="shared" ref="F28" si="2">D28</f>
        <v>0</v>
      </c>
      <c r="G28" s="32"/>
      <c r="H28" s="34"/>
    </row>
    <row r="29" ht="22.5" spans="1:8">
      <c r="A29" s="27" t="s">
        <v>45</v>
      </c>
      <c r="B29" s="28" t="s">
        <v>15</v>
      </c>
      <c r="C29" s="29" t="s">
        <v>46</v>
      </c>
      <c r="D29" s="30"/>
      <c r="E29" s="30"/>
      <c r="F29" s="31">
        <f>E29+D29</f>
        <v>0</v>
      </c>
      <c r="G29" s="32"/>
      <c r="H29" s="34"/>
    </row>
    <row r="30" ht="22.5" spans="1:8">
      <c r="A30" s="27" t="s">
        <v>47</v>
      </c>
      <c r="B30" s="28" t="s">
        <v>15</v>
      </c>
      <c r="C30" s="29" t="s">
        <v>48</v>
      </c>
      <c r="D30" s="30">
        <f>D31+D32+D33+D34</f>
        <v>767200</v>
      </c>
      <c r="E30" s="30"/>
      <c r="F30" s="31">
        <f>F31+F32+F33+F34</f>
        <v>767200</v>
      </c>
      <c r="G30" s="32"/>
      <c r="H30" s="34"/>
    </row>
    <row r="31" ht="22.5" spans="1:8">
      <c r="A31" s="27" t="s">
        <v>49</v>
      </c>
      <c r="B31" s="28" t="s">
        <v>15</v>
      </c>
      <c r="C31" s="29" t="s">
        <v>50</v>
      </c>
      <c r="D31" s="30">
        <v>390000</v>
      </c>
      <c r="E31" s="30"/>
      <c r="F31" s="31">
        <f t="shared" ref="F31:F33" si="3">E31+D31</f>
        <v>390000</v>
      </c>
      <c r="G31" s="32"/>
      <c r="H31" s="34"/>
    </row>
    <row r="32" ht="22.5" spans="1:8">
      <c r="A32" s="27" t="s">
        <v>37</v>
      </c>
      <c r="B32" s="28" t="s">
        <v>15</v>
      </c>
      <c r="C32" s="29" t="s">
        <v>51</v>
      </c>
      <c r="D32" s="30">
        <v>44000</v>
      </c>
      <c r="E32" s="30"/>
      <c r="F32" s="31">
        <f>E32+D32</f>
        <v>44000</v>
      </c>
      <c r="G32" s="32"/>
      <c r="H32" s="34"/>
    </row>
    <row r="33" ht="22.5" spans="1:8">
      <c r="A33" s="27" t="s">
        <v>39</v>
      </c>
      <c r="B33" s="28" t="s">
        <v>15</v>
      </c>
      <c r="C33" s="29" t="s">
        <v>52</v>
      </c>
      <c r="D33" s="30">
        <v>134000</v>
      </c>
      <c r="E33" s="30"/>
      <c r="F33" s="31">
        <f>E33+D33</f>
        <v>134000</v>
      </c>
      <c r="G33" s="32"/>
      <c r="H33" s="34"/>
    </row>
    <row r="34" ht="22.5" spans="1:8">
      <c r="A34" s="27" t="s">
        <v>41</v>
      </c>
      <c r="B34" s="28" t="s">
        <v>15</v>
      </c>
      <c r="C34" s="29" t="s">
        <v>53</v>
      </c>
      <c r="D34" s="30">
        <f>D35+D36</f>
        <v>199200</v>
      </c>
      <c r="E34" s="30"/>
      <c r="F34" s="31">
        <f>F35+F36</f>
        <v>199200</v>
      </c>
      <c r="G34" s="32"/>
      <c r="H34" s="33"/>
    </row>
    <row r="35" ht="22.5" spans="1:8">
      <c r="A35" s="27" t="s">
        <v>43</v>
      </c>
      <c r="B35" s="28" t="s">
        <v>15</v>
      </c>
      <c r="C35" s="29" t="s">
        <v>54</v>
      </c>
      <c r="D35" s="30">
        <v>149200</v>
      </c>
      <c r="E35" s="30"/>
      <c r="F35" s="31">
        <f t="shared" ref="F35:F37" si="4">E35+D35</f>
        <v>149200</v>
      </c>
      <c r="G35" s="32"/>
      <c r="H35" s="34"/>
    </row>
    <row r="36" ht="22.5" spans="1:8">
      <c r="A36" s="27" t="s">
        <v>45</v>
      </c>
      <c r="B36" s="28" t="s">
        <v>15</v>
      </c>
      <c r="C36" s="29" t="s">
        <v>55</v>
      </c>
      <c r="D36" s="30">
        <v>50000</v>
      </c>
      <c r="E36" s="30"/>
      <c r="F36" s="31">
        <f>E36+D36</f>
        <v>50000</v>
      </c>
      <c r="G36" s="32"/>
      <c r="H36" s="34"/>
    </row>
    <row r="37" ht="22.5" spans="1:8">
      <c r="A37" s="27" t="s">
        <v>56</v>
      </c>
      <c r="B37" s="28" t="s">
        <v>15</v>
      </c>
      <c r="C37" s="29" t="s">
        <v>57</v>
      </c>
      <c r="D37" s="30">
        <v>50000</v>
      </c>
      <c r="E37" s="30"/>
      <c r="F37" s="31">
        <f>E37+D37</f>
        <v>50000</v>
      </c>
      <c r="G37" s="32"/>
      <c r="H37" s="34"/>
    </row>
    <row r="38" ht="22.5" spans="1:8">
      <c r="A38" s="27" t="s">
        <v>58</v>
      </c>
      <c r="B38" s="28" t="s">
        <v>15</v>
      </c>
      <c r="C38" s="29" t="s">
        <v>59</v>
      </c>
      <c r="D38" s="30">
        <v>404373</v>
      </c>
      <c r="E38" s="30"/>
      <c r="F38" s="31">
        <f>F39+F40</f>
        <v>404373</v>
      </c>
      <c r="G38" s="32"/>
      <c r="H38" s="34"/>
    </row>
    <row r="39" ht="22.5" spans="1:8">
      <c r="A39" s="27" t="s">
        <v>25</v>
      </c>
      <c r="B39" s="28" t="s">
        <v>15</v>
      </c>
      <c r="C39" s="29" t="s">
        <v>60</v>
      </c>
      <c r="D39" s="30">
        <v>310578</v>
      </c>
      <c r="E39" s="30"/>
      <c r="F39" s="31">
        <f>E39+D39</f>
        <v>310578</v>
      </c>
      <c r="G39" s="32"/>
      <c r="H39" s="34"/>
    </row>
    <row r="40" ht="22.5" spans="1:8">
      <c r="A40" s="27" t="s">
        <v>27</v>
      </c>
      <c r="B40" s="28" t="s">
        <v>15</v>
      </c>
      <c r="C40" s="29" t="s">
        <v>61</v>
      </c>
      <c r="D40" s="30">
        <v>93795</v>
      </c>
      <c r="E40" s="30"/>
      <c r="F40" s="31">
        <f>E40+D40</f>
        <v>93795</v>
      </c>
      <c r="G40" s="32"/>
      <c r="H40" s="34"/>
    </row>
    <row r="41" customFormat="1" ht="22.5" spans="1:8">
      <c r="A41" s="36" t="s">
        <v>62</v>
      </c>
      <c r="B41" s="28" t="s">
        <v>15</v>
      </c>
      <c r="C41" s="35" t="s">
        <v>63</v>
      </c>
      <c r="D41" s="30">
        <v>100000</v>
      </c>
      <c r="E41" s="30"/>
      <c r="F41" s="31">
        <f>D41</f>
        <v>100000</v>
      </c>
      <c r="G41" s="32"/>
      <c r="H41" s="34"/>
    </row>
    <row r="42" ht="22.5" spans="1:8">
      <c r="A42" s="37" t="s">
        <v>64</v>
      </c>
      <c r="B42" s="38" t="s">
        <v>15</v>
      </c>
      <c r="C42" s="29" t="s">
        <v>65</v>
      </c>
      <c r="D42" s="30">
        <f>D43</f>
        <v>70000</v>
      </c>
      <c r="E42" s="30"/>
      <c r="F42" s="31">
        <f t="shared" ref="F42:F43" si="5">D42</f>
        <v>70000</v>
      </c>
      <c r="G42" s="32"/>
      <c r="H42" s="34"/>
    </row>
    <row r="43" ht="22.5" spans="1:8">
      <c r="A43" s="27" t="s">
        <v>56</v>
      </c>
      <c r="B43" s="28" t="s">
        <v>15</v>
      </c>
      <c r="C43" s="29" t="s">
        <v>66</v>
      </c>
      <c r="D43" s="30">
        <v>70000</v>
      </c>
      <c r="E43" s="30"/>
      <c r="F43" s="31">
        <f>D43</f>
        <v>70000</v>
      </c>
      <c r="G43" s="32"/>
      <c r="H43" s="34"/>
    </row>
    <row r="44" ht="22.5" spans="1:8">
      <c r="A44" s="27" t="s">
        <v>67</v>
      </c>
      <c r="B44" s="28" t="s">
        <v>15</v>
      </c>
      <c r="C44" s="29" t="s">
        <v>68</v>
      </c>
      <c r="D44" s="30">
        <f>D45</f>
        <v>60000</v>
      </c>
      <c r="E44" s="30"/>
      <c r="F44" s="31">
        <f>F45</f>
        <v>60000</v>
      </c>
      <c r="G44" s="32"/>
      <c r="H44" s="34"/>
    </row>
    <row r="45" ht="22.5" spans="1:8">
      <c r="A45" s="27" t="s">
        <v>33</v>
      </c>
      <c r="B45" s="28" t="s">
        <v>15</v>
      </c>
      <c r="C45" s="29" t="s">
        <v>69</v>
      </c>
      <c r="D45" s="30">
        <v>60000</v>
      </c>
      <c r="E45" s="30"/>
      <c r="F45" s="31">
        <f t="shared" ref="F45:F49" si="6">E45+D45</f>
        <v>60000</v>
      </c>
      <c r="G45" s="32"/>
      <c r="H45" s="34"/>
    </row>
    <row r="46" ht="22.5" spans="1:8">
      <c r="A46" s="27" t="s">
        <v>70</v>
      </c>
      <c r="B46" s="28" t="s">
        <v>15</v>
      </c>
      <c r="C46" s="29" t="s">
        <v>71</v>
      </c>
      <c r="D46" s="30">
        <f>D47+D50</f>
        <v>91371</v>
      </c>
      <c r="E46" s="30"/>
      <c r="F46" s="31">
        <f>F47+F50</f>
        <v>91371</v>
      </c>
      <c r="G46" s="32"/>
      <c r="H46" s="34"/>
    </row>
    <row r="47" ht="22.5" spans="1:8">
      <c r="A47" s="27" t="s">
        <v>23</v>
      </c>
      <c r="B47" s="28" t="s">
        <v>15</v>
      </c>
      <c r="C47" s="29" t="s">
        <v>72</v>
      </c>
      <c r="D47" s="30">
        <f>D48+D49</f>
        <v>83149</v>
      </c>
      <c r="E47" s="30"/>
      <c r="F47" s="31">
        <f>F48+F49</f>
        <v>83149</v>
      </c>
      <c r="G47" s="32"/>
      <c r="H47" s="34"/>
    </row>
    <row r="48" ht="22.5" spans="1:8">
      <c r="A48" s="27" t="s">
        <v>23</v>
      </c>
      <c r="B48" s="28">
        <v>200</v>
      </c>
      <c r="C48" s="35" t="s">
        <v>73</v>
      </c>
      <c r="D48" s="30">
        <v>61075.13</v>
      </c>
      <c r="E48" s="30"/>
      <c r="F48" s="31">
        <f>E48+D48</f>
        <v>61075.13</v>
      </c>
      <c r="G48" s="32"/>
      <c r="H48" s="34"/>
    </row>
    <row r="49" ht="22.5" spans="1:8">
      <c r="A49" s="27" t="s">
        <v>27</v>
      </c>
      <c r="B49" s="28" t="s">
        <v>15</v>
      </c>
      <c r="C49" s="29" t="s">
        <v>74</v>
      </c>
      <c r="D49" s="30">
        <v>22073.87</v>
      </c>
      <c r="E49" s="30"/>
      <c r="F49" s="31">
        <f>E49+D49</f>
        <v>22073.87</v>
      </c>
      <c r="G49" s="32"/>
      <c r="H49" s="34"/>
    </row>
    <row r="50" ht="22.5" spans="1:8">
      <c r="A50" s="27" t="s">
        <v>45</v>
      </c>
      <c r="B50" s="28" t="s">
        <v>15</v>
      </c>
      <c r="C50" s="29" t="s">
        <v>75</v>
      </c>
      <c r="D50" s="30">
        <v>8222</v>
      </c>
      <c r="E50" s="30"/>
      <c r="F50" s="31">
        <f>D50</f>
        <v>8222</v>
      </c>
      <c r="G50" s="32"/>
      <c r="H50" s="34"/>
    </row>
    <row r="51" ht="22.5" spans="1:8">
      <c r="A51" s="27" t="s">
        <v>76</v>
      </c>
      <c r="B51" s="28" t="s">
        <v>15</v>
      </c>
      <c r="C51" s="35" t="s">
        <v>77</v>
      </c>
      <c r="D51" s="30">
        <f>D53+D54</f>
        <v>407142</v>
      </c>
      <c r="E51" s="30"/>
      <c r="F51" s="31">
        <f>F52+F53</f>
        <v>762142</v>
      </c>
      <c r="G51" s="32"/>
      <c r="H51" s="33"/>
    </row>
    <row r="52" ht="22.5" spans="1:8">
      <c r="A52" s="27" t="s">
        <v>33</v>
      </c>
      <c r="B52" s="28" t="s">
        <v>15</v>
      </c>
      <c r="C52" s="29" t="s">
        <v>78</v>
      </c>
      <c r="D52" s="30"/>
      <c r="E52" s="30">
        <v>355000</v>
      </c>
      <c r="F52" s="31">
        <f>E52+D52+F54</f>
        <v>505000</v>
      </c>
      <c r="G52" s="32"/>
      <c r="H52" s="34"/>
    </row>
    <row r="53" ht="22.5" spans="1:8">
      <c r="A53" s="27" t="s">
        <v>37</v>
      </c>
      <c r="B53" s="28" t="s">
        <v>15</v>
      </c>
      <c r="C53" s="35" t="s">
        <v>79</v>
      </c>
      <c r="D53" s="30">
        <v>257142</v>
      </c>
      <c r="E53" s="30"/>
      <c r="F53" s="31">
        <f t="shared" ref="F52:F55" si="7">E53+D53</f>
        <v>257142</v>
      </c>
      <c r="G53" s="32"/>
      <c r="H53" s="34"/>
    </row>
    <row r="54" ht="22.5" spans="1:8">
      <c r="A54" s="27" t="s">
        <v>80</v>
      </c>
      <c r="B54" s="28" t="s">
        <v>15</v>
      </c>
      <c r="C54" s="29" t="s">
        <v>81</v>
      </c>
      <c r="D54" s="30">
        <f>D55</f>
        <v>150000</v>
      </c>
      <c r="E54" s="30"/>
      <c r="F54" s="31">
        <f>F55</f>
        <v>150000</v>
      </c>
      <c r="G54" s="32"/>
      <c r="H54" s="34"/>
    </row>
    <row r="55" ht="22.5" spans="1:8">
      <c r="A55" s="27" t="s">
        <v>39</v>
      </c>
      <c r="B55" s="28" t="s">
        <v>15</v>
      </c>
      <c r="C55" s="29" t="s">
        <v>82</v>
      </c>
      <c r="D55" s="30">
        <v>150000</v>
      </c>
      <c r="E55" s="30"/>
      <c r="F55" s="31">
        <f>E55+D55</f>
        <v>150000</v>
      </c>
      <c r="G55" s="32"/>
      <c r="H55" s="34"/>
    </row>
    <row r="56" ht="22.5" spans="1:8">
      <c r="A56" s="27" t="s">
        <v>83</v>
      </c>
      <c r="B56" s="28" t="s">
        <v>15</v>
      </c>
      <c r="C56" s="29" t="s">
        <v>84</v>
      </c>
      <c r="D56" s="30">
        <f>D57+D59</f>
        <v>1998265</v>
      </c>
      <c r="E56" s="30"/>
      <c r="F56" s="31">
        <f>F57+F59</f>
        <v>3052410</v>
      </c>
      <c r="G56" s="32"/>
      <c r="H56" s="33"/>
    </row>
    <row r="57" ht="22.5" spans="1:8">
      <c r="A57" s="27" t="s">
        <v>85</v>
      </c>
      <c r="B57" s="28" t="s">
        <v>15</v>
      </c>
      <c r="C57" s="29" t="s">
        <v>86</v>
      </c>
      <c r="D57" s="30">
        <f>D58</f>
        <v>15925</v>
      </c>
      <c r="E57" s="30"/>
      <c r="F57" s="31">
        <f t="shared" ref="F57:F61" si="8">D57</f>
        <v>15925</v>
      </c>
      <c r="G57" s="32"/>
      <c r="H57" s="34"/>
    </row>
    <row r="58" ht="22.5" spans="1:8">
      <c r="A58" s="27" t="s">
        <v>39</v>
      </c>
      <c r="B58" s="28" t="s">
        <v>15</v>
      </c>
      <c r="C58" s="29" t="s">
        <v>87</v>
      </c>
      <c r="D58" s="30">
        <v>15925</v>
      </c>
      <c r="E58" s="30"/>
      <c r="F58" s="31">
        <f>D58</f>
        <v>15925</v>
      </c>
      <c r="G58" s="32"/>
      <c r="H58" s="34"/>
    </row>
    <row r="59" ht="22.5" spans="1:8">
      <c r="A59" s="27" t="s">
        <v>88</v>
      </c>
      <c r="B59" s="28" t="s">
        <v>15</v>
      </c>
      <c r="C59" s="29" t="s">
        <v>89</v>
      </c>
      <c r="D59" s="30">
        <f>D60+D64+D66+D67</f>
        <v>1982340</v>
      </c>
      <c r="E59" s="30"/>
      <c r="F59" s="31">
        <f>F60+F63+F64+F65+F67</f>
        <v>3036485</v>
      </c>
      <c r="G59" s="32"/>
      <c r="H59" s="33"/>
    </row>
    <row r="60" ht="22.5" spans="1:8">
      <c r="A60" s="27" t="s">
        <v>33</v>
      </c>
      <c r="B60" s="28" t="s">
        <v>15</v>
      </c>
      <c r="C60" s="29" t="s">
        <v>90</v>
      </c>
      <c r="D60" s="30">
        <f>D61+D62</f>
        <v>1030340</v>
      </c>
      <c r="E60" s="30"/>
      <c r="F60" s="31">
        <f>F61+F62</f>
        <v>1030340</v>
      </c>
      <c r="G60" s="32"/>
      <c r="H60" s="34"/>
    </row>
    <row r="61" ht="22.5" spans="1:8">
      <c r="A61" s="27" t="s">
        <v>49</v>
      </c>
      <c r="B61" s="28" t="s">
        <v>15</v>
      </c>
      <c r="C61" s="29" t="s">
        <v>91</v>
      </c>
      <c r="D61" s="30">
        <v>700000</v>
      </c>
      <c r="E61" s="30"/>
      <c r="F61" s="31">
        <f>D61</f>
        <v>700000</v>
      </c>
      <c r="G61" s="32"/>
      <c r="H61" s="34"/>
    </row>
    <row r="62" ht="22.5" spans="1:8">
      <c r="A62" s="27" t="s">
        <v>37</v>
      </c>
      <c r="B62" s="28" t="s">
        <v>15</v>
      </c>
      <c r="C62" s="29" t="s">
        <v>92</v>
      </c>
      <c r="D62" s="30">
        <v>330340</v>
      </c>
      <c r="E62" s="30"/>
      <c r="F62" s="31">
        <f>E62+D62</f>
        <v>330340</v>
      </c>
      <c r="G62" s="32"/>
      <c r="H62" s="34"/>
    </row>
    <row r="63" customFormat="1" ht="22.5" spans="1:8">
      <c r="A63" s="27" t="s">
        <v>93</v>
      </c>
      <c r="B63" s="28" t="s">
        <v>15</v>
      </c>
      <c r="C63" s="35" t="s">
        <v>94</v>
      </c>
      <c r="D63" s="30"/>
      <c r="E63" s="30">
        <v>411000</v>
      </c>
      <c r="F63" s="31">
        <f>D63+E63</f>
        <v>411000</v>
      </c>
      <c r="G63" s="32"/>
      <c r="H63" s="34"/>
    </row>
    <row r="64" ht="22.5" spans="1:8">
      <c r="A64" s="27" t="s">
        <v>45</v>
      </c>
      <c r="B64" s="28" t="s">
        <v>15</v>
      </c>
      <c r="C64" s="29" t="s">
        <v>95</v>
      </c>
      <c r="D64" s="30">
        <v>15000</v>
      </c>
      <c r="E64" s="30"/>
      <c r="F64" s="31">
        <f>D64</f>
        <v>15000</v>
      </c>
      <c r="G64" s="32"/>
      <c r="H64" s="34"/>
    </row>
    <row r="65" ht="22.5" spans="1:8">
      <c r="A65" s="27" t="s">
        <v>33</v>
      </c>
      <c r="B65" s="28" t="s">
        <v>15</v>
      </c>
      <c r="C65" s="35" t="s">
        <v>96</v>
      </c>
      <c r="D65" s="30">
        <f>D66</f>
        <v>237000</v>
      </c>
      <c r="E65" s="30"/>
      <c r="F65" s="31">
        <f>F66</f>
        <v>237000</v>
      </c>
      <c r="G65" s="32"/>
      <c r="H65" s="34"/>
    </row>
    <row r="66" ht="22.5" spans="1:8">
      <c r="A66" s="27" t="s">
        <v>37</v>
      </c>
      <c r="B66" s="28" t="s">
        <v>15</v>
      </c>
      <c r="C66" s="35" t="s">
        <v>97</v>
      </c>
      <c r="D66" s="30">
        <v>237000</v>
      </c>
      <c r="E66" s="30"/>
      <c r="F66" s="31">
        <f>D66</f>
        <v>237000</v>
      </c>
      <c r="G66" s="32"/>
      <c r="H66" s="34"/>
    </row>
    <row r="67" ht="22.5" spans="1:8">
      <c r="A67" s="27" t="s">
        <v>47</v>
      </c>
      <c r="B67" s="28" t="s">
        <v>15</v>
      </c>
      <c r="C67" s="29" t="s">
        <v>98</v>
      </c>
      <c r="D67" s="30">
        <f>D68+D70</f>
        <v>700000</v>
      </c>
      <c r="E67" s="30"/>
      <c r="F67" s="31">
        <f>F68+F70</f>
        <v>1343145</v>
      </c>
      <c r="G67" s="32"/>
      <c r="H67" s="34"/>
    </row>
    <row r="68" ht="22.5" spans="1:8">
      <c r="A68" s="27" t="s">
        <v>33</v>
      </c>
      <c r="B68" s="28" t="s">
        <v>15</v>
      </c>
      <c r="C68" s="29" t="s">
        <v>99</v>
      </c>
      <c r="D68" s="30">
        <f t="shared" ref="D68:D72" si="9">D69</f>
        <v>600000</v>
      </c>
      <c r="E68" s="30"/>
      <c r="F68" s="31">
        <f>F69</f>
        <v>1243145</v>
      </c>
      <c r="G68" s="32"/>
      <c r="H68" s="34"/>
    </row>
    <row r="69" ht="22.5" spans="1:8">
      <c r="A69" s="27" t="s">
        <v>37</v>
      </c>
      <c r="B69" s="28" t="s">
        <v>15</v>
      </c>
      <c r="C69" s="29" t="s">
        <v>100</v>
      </c>
      <c r="D69" s="30">
        <v>600000</v>
      </c>
      <c r="E69" s="30">
        <v>643145</v>
      </c>
      <c r="F69" s="31">
        <f t="shared" ref="F69:F75" si="10">E69+D69</f>
        <v>1243145</v>
      </c>
      <c r="G69" s="32"/>
      <c r="H69" s="34"/>
    </row>
    <row r="70" ht="22.5" spans="1:8">
      <c r="A70" s="27" t="s">
        <v>43</v>
      </c>
      <c r="B70" s="28" t="s">
        <v>15</v>
      </c>
      <c r="C70" s="29" t="s">
        <v>101</v>
      </c>
      <c r="D70" s="30">
        <v>100000</v>
      </c>
      <c r="E70" s="30"/>
      <c r="F70" s="31">
        <f>E70+D70</f>
        <v>100000</v>
      </c>
      <c r="G70" s="32"/>
      <c r="H70" s="34"/>
    </row>
    <row r="71" ht="22.5" spans="1:8">
      <c r="A71" s="27" t="s">
        <v>102</v>
      </c>
      <c r="B71" s="28" t="s">
        <v>15</v>
      </c>
      <c r="C71" s="29" t="s">
        <v>103</v>
      </c>
      <c r="D71" s="30">
        <f>D72</f>
        <v>35000</v>
      </c>
      <c r="E71" s="30"/>
      <c r="F71" s="31">
        <f>F72</f>
        <v>35000</v>
      </c>
      <c r="G71" s="32"/>
      <c r="H71" s="34"/>
    </row>
    <row r="72" ht="22.5" spans="1:8">
      <c r="A72" s="27" t="s">
        <v>104</v>
      </c>
      <c r="B72" s="28" t="s">
        <v>15</v>
      </c>
      <c r="C72" s="29" t="s">
        <v>105</v>
      </c>
      <c r="D72" s="30">
        <f>D73</f>
        <v>35000</v>
      </c>
      <c r="E72" s="30"/>
      <c r="F72" s="31">
        <f>D72</f>
        <v>35000</v>
      </c>
      <c r="G72" s="32"/>
      <c r="H72" s="34"/>
    </row>
    <row r="73" ht="22.5" spans="1:8">
      <c r="A73" s="27" t="s">
        <v>47</v>
      </c>
      <c r="B73" s="28" t="s">
        <v>15</v>
      </c>
      <c r="C73" s="29" t="s">
        <v>106</v>
      </c>
      <c r="D73" s="30">
        <f>D74+D75</f>
        <v>35000</v>
      </c>
      <c r="E73" s="30"/>
      <c r="F73" s="31">
        <f>F74+F75</f>
        <v>35000</v>
      </c>
      <c r="G73" s="32"/>
      <c r="H73" s="34"/>
    </row>
    <row r="74" ht="22.5" spans="1:8">
      <c r="A74" s="27" t="s">
        <v>33</v>
      </c>
      <c r="B74" s="28" t="s">
        <v>15</v>
      </c>
      <c r="C74" s="35" t="s">
        <v>107</v>
      </c>
      <c r="D74" s="30">
        <v>20000</v>
      </c>
      <c r="E74" s="30"/>
      <c r="F74" s="31">
        <f>E74+D74</f>
        <v>20000</v>
      </c>
      <c r="G74" s="32"/>
      <c r="H74" s="34"/>
    </row>
    <row r="75" ht="22.5" spans="1:8">
      <c r="A75" s="27" t="s">
        <v>56</v>
      </c>
      <c r="B75" s="28" t="s">
        <v>15</v>
      </c>
      <c r="C75" s="29" t="s">
        <v>108</v>
      </c>
      <c r="D75" s="30">
        <v>15000</v>
      </c>
      <c r="E75" s="30"/>
      <c r="F75" s="31">
        <f>E75+D75</f>
        <v>15000</v>
      </c>
      <c r="G75" s="32"/>
      <c r="H75" s="34"/>
    </row>
    <row r="76" ht="22.5" spans="1:8">
      <c r="A76" s="27" t="s">
        <v>109</v>
      </c>
      <c r="B76" s="28" t="s">
        <v>15</v>
      </c>
      <c r="C76" s="29" t="s">
        <v>110</v>
      </c>
      <c r="D76" s="30">
        <f>D77</f>
        <v>60000</v>
      </c>
      <c r="E76" s="30"/>
      <c r="F76" s="31">
        <f>D76</f>
        <v>60000</v>
      </c>
      <c r="G76" s="32"/>
      <c r="H76" s="34"/>
    </row>
    <row r="77" ht="23.25" spans="1:8">
      <c r="A77" s="27" t="s">
        <v>19</v>
      </c>
      <c r="B77" s="28" t="s">
        <v>15</v>
      </c>
      <c r="C77" s="29" t="s">
        <v>111</v>
      </c>
      <c r="D77" s="30">
        <v>60000</v>
      </c>
      <c r="E77" s="30"/>
      <c r="F77" s="31">
        <f>D77</f>
        <v>60000</v>
      </c>
      <c r="G77" s="32"/>
      <c r="H77" s="34"/>
    </row>
    <row r="78" ht="15" customHeight="1" spans="1:8">
      <c r="A78" s="40"/>
      <c r="B78" s="41"/>
      <c r="C78" s="41"/>
      <c r="D78" s="41"/>
      <c r="E78" s="41"/>
      <c r="F78" s="41"/>
      <c r="G78" s="42"/>
      <c r="H78" s="42"/>
    </row>
  </sheetData>
  <mergeCells count="8">
    <mergeCell ref="A6:E6"/>
    <mergeCell ref="A8:A10"/>
    <mergeCell ref="B8:B10"/>
    <mergeCell ref="C8:C10"/>
    <mergeCell ref="D8:D10"/>
    <mergeCell ref="E8:E10"/>
    <mergeCell ref="F8:F10"/>
    <mergeCell ref="E1:F3"/>
  </mergeCells>
  <pageMargins left="0.393055555555556" right="0.393055555555556" top="0.393055555555556" bottom="0.393055555555556" header="0" footer="0"/>
  <pageSetup paperSize="9" scale="62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ООО Кейсистемс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Расходы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2014-11-21T11:13:00Z</dcterms:created>
  <cp:lastPrinted>2015-02-02T06:45:00Z</cp:lastPrinted>
  <dcterms:modified xsi:type="dcterms:W3CDTF">2015-04-10T11:24:10Z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