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19440" windowHeight="12210"/>
  </bookViews>
  <sheets>
    <sheet name="Расходы" sheetId="1" r:id="rId1"/>
  </sheets>
  <calcPr calcId="125725"/>
  <extLst/>
</workbook>
</file>

<file path=xl/calcChain.xml><?xml version="1.0" encoding="utf-8"?>
<calcChain xmlns="http://schemas.openxmlformats.org/spreadsheetml/2006/main">
  <c r="E12" i="1"/>
  <c r="F75"/>
  <c r="F71" s="1"/>
  <c r="F64" s="1"/>
  <c r="F59" s="1"/>
  <c r="F72"/>
  <c r="F67"/>
  <c r="E59"/>
  <c r="F17"/>
  <c r="D17"/>
  <c r="D18"/>
  <c r="F21"/>
  <c r="F14"/>
  <c r="D21"/>
  <c r="E14"/>
  <c r="F65"/>
  <c r="F44"/>
  <c r="F33"/>
  <c r="F22"/>
  <c r="D81"/>
  <c r="D71"/>
  <c r="D64"/>
  <c r="D54"/>
  <c r="D49"/>
  <c r="D48" s="1"/>
  <c r="D12" s="1"/>
  <c r="D44"/>
  <c r="D33"/>
  <c r="D22"/>
  <c r="F53"/>
  <c r="F55"/>
  <c r="F54"/>
  <c r="D53"/>
  <c r="D59"/>
  <c r="F46"/>
  <c r="D14"/>
  <c r="F40"/>
  <c r="D40"/>
  <c r="D37"/>
  <c r="D29"/>
  <c r="F18"/>
  <c r="F73"/>
  <c r="F47"/>
  <c r="F62"/>
  <c r="F63"/>
  <c r="D62"/>
  <c r="D26"/>
  <c r="F82" l="1"/>
  <c r="F81"/>
  <c r="F80"/>
  <c r="F79"/>
  <c r="D78"/>
  <c r="D77" s="1"/>
  <c r="F74"/>
  <c r="F69"/>
  <c r="F68"/>
  <c r="F70"/>
  <c r="F66"/>
  <c r="D65"/>
  <c r="F61"/>
  <c r="D60"/>
  <c r="F60" s="1"/>
  <c r="F58"/>
  <c r="F57" s="1"/>
  <c r="D57"/>
  <c r="F56"/>
  <c r="F52"/>
  <c r="F51"/>
  <c r="F50"/>
  <c r="F45"/>
  <c r="F43"/>
  <c r="D42"/>
  <c r="F42" s="1"/>
  <c r="F41"/>
  <c r="F39"/>
  <c r="F38"/>
  <c r="F36"/>
  <c r="F35"/>
  <c r="F34"/>
  <c r="F32"/>
  <c r="F29" s="1"/>
  <c r="F31"/>
  <c r="F30"/>
  <c r="F28"/>
  <c r="F27"/>
  <c r="F25"/>
  <c r="F24"/>
  <c r="F20"/>
  <c r="F19"/>
  <c r="F16"/>
  <c r="F15"/>
  <c r="F78" l="1"/>
  <c r="F37"/>
  <c r="F77"/>
  <c r="F76" s="1"/>
  <c r="D76"/>
  <c r="F26"/>
  <c r="F49"/>
  <c r="F48" s="1"/>
  <c r="F12" l="1"/>
</calcChain>
</file>

<file path=xl/sharedStrings.xml><?xml version="1.0" encoding="utf-8"?>
<sst xmlns="http://schemas.openxmlformats.org/spreadsheetml/2006/main" count="215" uniqueCount="121">
  <si>
    <t xml:space="preserve">                                    Ведомственная структура расходов бюджета сельского поселения "Село Маклино" 2015 год</t>
  </si>
  <si>
    <t xml:space="preserve"> Наименование показателя</t>
  </si>
  <si>
    <t>Код строки</t>
  </si>
  <si>
    <t>Код расхода по бюджетной классификации</t>
  </si>
  <si>
    <t>Бюджетные назначения 2015 год</t>
  </si>
  <si>
    <t>Поправки -/+</t>
  </si>
  <si>
    <t>Уточнение бюджетных назначений 2015 год</t>
  </si>
  <si>
    <t>4</t>
  </si>
  <si>
    <t>5</t>
  </si>
  <si>
    <t>6</t>
  </si>
  <si>
    <t>Расходы бюджета - всего</t>
  </si>
  <si>
    <t>x</t>
  </si>
  <si>
    <t>в том числе:</t>
  </si>
  <si>
    <t xml:space="preserve">  ОБЩЕГОСУДАРСТВЕННЫЕ ВОПРОСЫ</t>
  </si>
  <si>
    <t>200</t>
  </si>
  <si>
    <t>00301000000000000000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</si>
  <si>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</si>
  <si>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00301030000000000000</t>
  </si>
  <si>
    <t xml:space="preserve">  Перечисления другим бюджетам бюджетной системы Российской Федерации</t>
  </si>
  <si>
    <t>00301039000150540251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</si>
  <si>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</si>
  <si>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00301040000000000000</t>
  </si>
  <si>
    <t xml:space="preserve">  Оплата труда и начисления на выплаты по оплате труда</t>
  </si>
  <si>
    <t>00301047400040121210</t>
  </si>
  <si>
    <t xml:space="preserve">  Заработная плата</t>
  </si>
  <si>
    <t>00301047400040121211</t>
  </si>
  <si>
    <t xml:space="preserve">  Начисления на выплаты по оплате труда</t>
  </si>
  <si>
    <t>00301047400040121213</t>
  </si>
  <si>
    <t xml:space="preserve">  Закупка товаров, работ, услуг в сфере информационно-коммуникационных технологий</t>
  </si>
  <si>
    <t xml:space="preserve">  Расходы</t>
  </si>
  <si>
    <t>00301047400040242200</t>
  </si>
  <si>
    <t xml:space="preserve">  Оплата работ, услуг</t>
  </si>
  <si>
    <t xml:space="preserve">  Услуги связи</t>
  </si>
  <si>
    <t>00301047400040242221</t>
  </si>
  <si>
    <t xml:space="preserve">  Работы, услуги по содержанию имущества</t>
  </si>
  <si>
    <t>00301047400040242225</t>
  </si>
  <si>
    <t xml:space="preserve">  Прочие работы, услуги</t>
  </si>
  <si>
    <t>00301047400040242226</t>
  </si>
  <si>
    <t xml:space="preserve">  Поступление нефинансовых активов</t>
  </si>
  <si>
    <t>00301047400040242300</t>
  </si>
  <si>
    <t xml:space="preserve">  Увеличение стоимости основных средств</t>
  </si>
  <si>
    <t>00301047400040242310</t>
  </si>
  <si>
    <t xml:space="preserve">  Увеличение стоимости материальных запасов</t>
  </si>
  <si>
    <t>00301047400040242340</t>
  </si>
  <si>
    <t xml:space="preserve">  Прочая закупка товаров, работ и услуг для обеспечения государственных (муниципальных) нужд</t>
  </si>
  <si>
    <t xml:space="preserve">  Коммунальные услуги</t>
  </si>
  <si>
    <t>00301047400040244223</t>
  </si>
  <si>
    <t>00301047400040244225</t>
  </si>
  <si>
    <t>00301047400040244226</t>
  </si>
  <si>
    <t>00301047400040244300</t>
  </si>
  <si>
    <t>00301047400040244310</t>
  </si>
  <si>
    <t>00301047400040244340</t>
  </si>
  <si>
    <t xml:space="preserve">  Прочие расходы</t>
  </si>
  <si>
    <t>00301047400040852290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</si>
  <si>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</si>
  <si>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00301047400045121000</t>
  </si>
  <si>
    <t>00301047400045121211</t>
  </si>
  <si>
    <t>00301047400045121213</t>
  </si>
  <si>
    <t>Непрограммные расходы сельского поселения</t>
  </si>
  <si>
    <t xml:space="preserve">  Резервные фонды</t>
  </si>
  <si>
    <t>00301110000000000000</t>
  </si>
  <si>
    <t>00301119000060870290</t>
  </si>
  <si>
    <t xml:space="preserve">  Другие общегосударственные вопросы</t>
  </si>
  <si>
    <t>00301130000000000000</t>
  </si>
  <si>
    <t xml:space="preserve">  НАЦИОНАЛЬНАЯ ОБОРОНА</t>
  </si>
  <si>
    <t>00302000000000000000</t>
  </si>
  <si>
    <t>00302039995118121210</t>
  </si>
  <si>
    <t>00302039995118121211</t>
  </si>
  <si>
    <t>00302039995118121213</t>
  </si>
  <si>
    <t>00302039995118244340</t>
  </si>
  <si>
    <t xml:space="preserve">  Дорожное хозяйство (дорожные фонды)</t>
  </si>
  <si>
    <t>00304000000000000000</t>
  </si>
  <si>
    <t>00304090410409244225</t>
  </si>
  <si>
    <t xml:space="preserve">  Другие вопросы в области национальной экономики</t>
  </si>
  <si>
    <t>00304120000000000000</t>
  </si>
  <si>
    <t xml:space="preserve">  ЖИЛИЩНО-КОММУНАЛЬНОЕ ХОЗЯЙСТВО</t>
  </si>
  <si>
    <t>00305000000000000000</t>
  </si>
  <si>
    <t xml:space="preserve">  Жилищное хозяйство</t>
  </si>
  <si>
    <t>00305010000000000000</t>
  </si>
  <si>
    <t xml:space="preserve">  Благоустройство</t>
  </si>
  <si>
    <t>00305030000000000000</t>
  </si>
  <si>
    <t>00305030500125244220</t>
  </si>
  <si>
    <t>00305030500125244223</t>
  </si>
  <si>
    <t>00305030500125244225</t>
  </si>
  <si>
    <t xml:space="preserve">Реализация мероприятий по вывозу ТБО </t>
  </si>
  <si>
    <t>00305030500325244340</t>
  </si>
  <si>
    <t>00305030500210244225</t>
  </si>
  <si>
    <t>00305030500525244000</t>
  </si>
  <si>
    <t>00305030500525244225</t>
  </si>
  <si>
    <t>00305030500525244310</t>
  </si>
  <si>
    <t xml:space="preserve">  КУЛЬТУРА, КИНЕМАТОГРАФИЯ</t>
  </si>
  <si>
    <t>00308000000000000000</t>
  </si>
  <si>
    <t xml:space="preserve">  Иные межбюджетные трансферты</t>
  </si>
  <si>
    <t>00308010810024540000</t>
  </si>
  <si>
    <t>00308010820026244000</t>
  </si>
  <si>
    <t>00308010820026244226</t>
  </si>
  <si>
    <t>00308010820026244290</t>
  </si>
  <si>
    <t xml:space="preserve">  Социальное обеспечение населения</t>
  </si>
  <si>
    <t>00310030000000000000</t>
  </si>
  <si>
    <t>00310032000091540251</t>
  </si>
  <si>
    <t>00304090410225244225</t>
  </si>
  <si>
    <t>00301047400040244220</t>
  </si>
  <si>
    <t>00301047400040240000</t>
  </si>
  <si>
    <t>00301139000092244226</t>
  </si>
  <si>
    <t>00301139000092852290</t>
  </si>
  <si>
    <t>00301139000092412330</t>
  </si>
  <si>
    <t xml:space="preserve">  Мероприятия в области коммунального хозяйства</t>
  </si>
  <si>
    <t>00304125000061244226</t>
  </si>
  <si>
    <t>00305013000003244226</t>
  </si>
  <si>
    <t xml:space="preserve">  Коммунальное хозяйство</t>
  </si>
  <si>
    <t xml:space="preserve">  Выполнение других обязательств</t>
  </si>
  <si>
    <t>00305020000000000000</t>
  </si>
  <si>
    <t>00305029000500244226</t>
  </si>
  <si>
    <t xml:space="preserve">  Уличное освещение</t>
  </si>
  <si>
    <t>00305030500211244225</t>
  </si>
  <si>
    <t>00305030500525244226</t>
  </si>
  <si>
    <t>00305030500525244340</t>
  </si>
  <si>
    <t>00301070000000000000</t>
  </si>
  <si>
    <t>00301079000079244226</t>
  </si>
  <si>
    <t>00304090000000000000</t>
  </si>
  <si>
    <t>Приложение № 4 "О внесении изменений и дополнений в Решение Сельской Думы сельского поселения "Село Маклино" №85 от 18.12.2014года "О бюджете сельского поселения "Село Маклино" на 2015 год и плановый период 2016 и 2017 годов" № 26 от 22.06.2015 год.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</si>
</sst>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0">
    <font>
      <sz val="10"/>
      <name val="Arial Cyr"/>
      <charset val="204"/>
    </font>
    <font>
      <sz val="8"/>
      <name val="Arial Cyr"/>
      <charset val="204"/>
    </font>
    <font>
      <b/>
      <sz val="11"/>
      <color indexed="8"/>
      <name val="Arial Cyr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charset val="204"/>
    </font>
    <font>
      <sz val="10"/>
      <name val="Arial Cyr"/>
      <charset val="204"/>
    </font>
    <font>
      <b/>
      <sz val="8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6">
    <xf numFmtId="0" fontId="0" fillId="0" borderId="0" xfId="0" applyFont="1" applyAlignment="1">
      <alignment vertical="top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8" xfId="1" applyFont="1" applyBorder="1" applyAlignment="1">
      <alignment horizontal="left" wrapText="1"/>
    </xf>
    <xf numFmtId="0" fontId="3" fillId="0" borderId="9" xfId="1" applyFont="1" applyBorder="1" applyAlignment="1">
      <alignment horizontal="center" shrinkToFit="1"/>
    </xf>
    <xf numFmtId="0" fontId="3" fillId="0" borderId="10" xfId="1" applyFont="1" applyBorder="1" applyAlignment="1">
      <alignment horizontal="center"/>
    </xf>
    <xf numFmtId="4" fontId="3" fillId="0" borderId="10" xfId="1" applyNumberFormat="1" applyFont="1" applyBorder="1" applyAlignment="1">
      <alignment horizontal="right" shrinkToFit="1"/>
    </xf>
    <xf numFmtId="4" fontId="3" fillId="0" borderId="11" xfId="1" applyNumberFormat="1" applyFont="1" applyBorder="1" applyAlignment="1">
      <alignment horizontal="right" shrinkToFit="1"/>
    </xf>
    <xf numFmtId="0" fontId="4" fillId="0" borderId="12" xfId="1" applyFont="1" applyBorder="1" applyAlignment="1">
      <alignment horizontal="left"/>
    </xf>
    <xf numFmtId="4" fontId="4" fillId="0" borderId="0" xfId="1" applyNumberFormat="1" applyFont="1" applyAlignment="1">
      <alignment horizontal="left"/>
    </xf>
    <xf numFmtId="0" fontId="3" fillId="0" borderId="13" xfId="1" applyFont="1" applyBorder="1" applyAlignment="1">
      <alignment horizontal="left" wrapText="1"/>
    </xf>
    <xf numFmtId="0" fontId="3" fillId="0" borderId="14" xfId="1" applyFont="1" applyBorder="1" applyAlignment="1">
      <alignment horizontal="center" shrinkToFit="1"/>
    </xf>
    <xf numFmtId="0" fontId="3" fillId="0" borderId="2" xfId="1" applyFont="1" applyBorder="1" applyAlignment="1">
      <alignment horizontal="center"/>
    </xf>
    <xf numFmtId="164" fontId="3" fillId="0" borderId="2" xfId="1" applyNumberFormat="1" applyFont="1" applyBorder="1" applyAlignment="1">
      <alignment horizontal="right" shrinkToFit="1"/>
    </xf>
    <xf numFmtId="164" fontId="3" fillId="0" borderId="13" xfId="1" applyNumberFormat="1" applyFont="1" applyBorder="1" applyAlignment="1">
      <alignment horizontal="right" shrinkToFit="1"/>
    </xf>
    <xf numFmtId="0" fontId="3" fillId="0" borderId="15" xfId="1" applyFont="1" applyBorder="1" applyAlignment="1">
      <alignment horizontal="left" wrapText="1" shrinkToFit="1"/>
    </xf>
    <xf numFmtId="0" fontId="3" fillId="0" borderId="16" xfId="1" applyFont="1" applyBorder="1" applyAlignment="1">
      <alignment horizontal="center" wrapText="1" shrinkToFit="1"/>
    </xf>
    <xf numFmtId="0" fontId="3" fillId="0" borderId="17" xfId="1" applyFont="1" applyBorder="1" applyAlignment="1">
      <alignment horizontal="center" wrapText="1" shrinkToFit="1"/>
    </xf>
    <xf numFmtId="4" fontId="3" fillId="0" borderId="17" xfId="1" applyNumberFormat="1" applyFont="1" applyBorder="1" applyAlignment="1">
      <alignment horizontal="right" wrapText="1" shrinkToFit="1"/>
    </xf>
    <xf numFmtId="4" fontId="3" fillId="0" borderId="15" xfId="1" applyNumberFormat="1" applyFont="1" applyBorder="1" applyAlignment="1">
      <alignment horizontal="right" wrapText="1" shrinkToFit="1"/>
    </xf>
    <xf numFmtId="0" fontId="4" fillId="0" borderId="12" xfId="1" applyFont="1" applyBorder="1" applyAlignment="1">
      <alignment horizontal="left" wrapText="1" shrinkToFit="1"/>
    </xf>
    <xf numFmtId="0" fontId="4" fillId="0" borderId="0" xfId="1" applyFont="1" applyAlignment="1">
      <alignment horizontal="left" wrapText="1" shrinkToFit="1"/>
    </xf>
    <xf numFmtId="49" fontId="3" fillId="0" borderId="17" xfId="1" applyNumberFormat="1" applyFont="1" applyBorder="1" applyAlignment="1">
      <alignment horizontal="center" wrapText="1" shrinkToFit="1"/>
    </xf>
    <xf numFmtId="0" fontId="3" fillId="0" borderId="18" xfId="1" applyFont="1" applyBorder="1" applyAlignment="1">
      <alignment horizontal="left" wrapText="1" shrinkToFit="1"/>
    </xf>
    <xf numFmtId="0" fontId="3" fillId="0" borderId="5" xfId="1" applyFont="1" applyBorder="1" applyAlignment="1">
      <alignment horizontal="center" wrapText="1" shrinkToFit="1"/>
    </xf>
    <xf numFmtId="4" fontId="6" fillId="0" borderId="0" xfId="1" applyNumberFormat="1" applyAlignment="1">
      <alignment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7" fillId="0" borderId="19" xfId="1" applyFont="1" applyBorder="1" applyAlignment="1">
      <alignment horizontal="left" wrapText="1" shrinkToFit="1"/>
    </xf>
    <xf numFmtId="0" fontId="7" fillId="0" borderId="5" xfId="1" applyFont="1" applyBorder="1" applyAlignment="1">
      <alignment horizontal="center" wrapText="1" shrinkToFit="1"/>
    </xf>
    <xf numFmtId="0" fontId="7" fillId="0" borderId="17" xfId="1" applyFont="1" applyBorder="1" applyAlignment="1">
      <alignment horizontal="center" wrapText="1" shrinkToFit="1"/>
    </xf>
    <xf numFmtId="4" fontId="7" fillId="0" borderId="17" xfId="1" applyNumberFormat="1" applyFont="1" applyBorder="1" applyAlignment="1">
      <alignment horizontal="right" wrapText="1" shrinkToFit="1"/>
    </xf>
    <xf numFmtId="4" fontId="7" fillId="0" borderId="15" xfId="1" applyNumberFormat="1" applyFont="1" applyBorder="1" applyAlignment="1">
      <alignment horizontal="right" wrapText="1" shrinkToFit="1"/>
    </xf>
    <xf numFmtId="0" fontId="8" fillId="0" borderId="12" xfId="1" applyFont="1" applyBorder="1" applyAlignment="1">
      <alignment horizontal="left" wrapText="1" shrinkToFit="1"/>
    </xf>
    <xf numFmtId="0" fontId="8" fillId="0" borderId="0" xfId="1" applyFont="1" applyAlignment="1">
      <alignment horizontal="left" wrapText="1" shrinkToFit="1"/>
    </xf>
    <xf numFmtId="0" fontId="9" fillId="0" borderId="0" xfId="0" applyFont="1" applyAlignment="1">
      <alignment vertical="top"/>
    </xf>
    <xf numFmtId="0" fontId="7" fillId="0" borderId="15" xfId="1" applyFont="1" applyBorder="1" applyAlignment="1">
      <alignment horizontal="left" wrapText="1" shrinkToFit="1"/>
    </xf>
    <xf numFmtId="0" fontId="7" fillId="0" borderId="16" xfId="1" applyFont="1" applyBorder="1" applyAlignment="1">
      <alignment horizontal="center" wrapText="1" shrinkToFit="1"/>
    </xf>
    <xf numFmtId="4" fontId="8" fillId="0" borderId="0" xfId="1" applyNumberFormat="1" applyFont="1" applyAlignment="1">
      <alignment horizontal="left" wrapText="1" shrinkToFit="1"/>
    </xf>
    <xf numFmtId="49" fontId="7" fillId="0" borderId="17" xfId="1" applyNumberFormat="1" applyFont="1" applyBorder="1" applyAlignment="1">
      <alignment horizontal="center" wrapText="1" shrinkToFit="1"/>
    </xf>
    <xf numFmtId="0" fontId="1" fillId="0" borderId="0" xfId="0" applyFont="1" applyAlignment="1">
      <alignment vertical="top"/>
    </xf>
    <xf numFmtId="0" fontId="3" fillId="0" borderId="2" xfId="1" applyFont="1" applyBorder="1" applyAlignment="1">
      <alignment horizontal="center" vertical="top" wrapText="1"/>
    </xf>
    <xf numFmtId="0" fontId="6" fillId="0" borderId="4" xfId="1" applyBorder="1" applyAlignment="1">
      <alignment vertical="top"/>
    </xf>
    <xf numFmtId="0" fontId="6" fillId="0" borderId="5" xfId="1" applyBorder="1" applyAlignment="1">
      <alignment vertical="top"/>
    </xf>
    <xf numFmtId="0" fontId="1" fillId="0" borderId="0" xfId="1" applyFont="1" applyAlignment="1">
      <alignment horizontal="center" vertical="top" wrapText="1"/>
    </xf>
    <xf numFmtId="0" fontId="6" fillId="0" borderId="0" xfId="1" applyAlignment="1">
      <alignment horizontal="center" vertical="top" wrapText="1"/>
    </xf>
    <xf numFmtId="0" fontId="2" fillId="0" borderId="0" xfId="1" applyFont="1" applyAlignment="1">
      <alignment horizontal="center"/>
    </xf>
    <xf numFmtId="0" fontId="0" fillId="0" borderId="0" xfId="0" applyFont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workbookViewId="0">
      <selection activeCell="E1" sqref="E1:F3"/>
    </sheetView>
  </sheetViews>
  <sheetFormatPr defaultColWidth="9" defaultRowHeight="12.75"/>
  <cols>
    <col min="1" max="1" width="50.85546875" customWidth="1"/>
    <col min="2" max="2" width="13.42578125" customWidth="1"/>
    <col min="3" max="3" width="29.7109375" customWidth="1"/>
    <col min="4" max="6" width="20" customWidth="1"/>
    <col min="7" max="7" width="9" hidden="1" customWidth="1"/>
    <col min="8" max="8" width="14.140625" customWidth="1"/>
    <col min="9" max="9" width="10.7109375" customWidth="1"/>
  </cols>
  <sheetData>
    <row r="1" spans="1:9">
      <c r="E1" s="52" t="s">
        <v>120</v>
      </c>
      <c r="F1" s="53"/>
    </row>
    <row r="2" spans="1:9">
      <c r="E2" s="53"/>
      <c r="F2" s="53"/>
    </row>
    <row r="3" spans="1:9" ht="45" customHeight="1">
      <c r="E3" s="53"/>
      <c r="F3" s="53"/>
    </row>
    <row r="6" spans="1:9" ht="14.1" customHeight="1">
      <c r="A6" s="54" t="s">
        <v>0</v>
      </c>
      <c r="B6" s="55"/>
      <c r="C6" s="55"/>
      <c r="D6" s="55"/>
      <c r="E6" s="55"/>
      <c r="F6" s="2"/>
      <c r="G6" s="1"/>
      <c r="H6" s="1"/>
    </row>
    <row r="7" spans="1:9" ht="14.1" customHeight="1">
      <c r="A7" s="3"/>
      <c r="B7" s="3"/>
      <c r="C7" s="3"/>
      <c r="D7" s="3"/>
      <c r="E7" s="3"/>
      <c r="F7" s="3"/>
      <c r="G7" s="1"/>
      <c r="H7" s="1"/>
    </row>
    <row r="8" spans="1:9" ht="12" customHeight="1">
      <c r="A8" s="49" t="s">
        <v>1</v>
      </c>
      <c r="B8" s="49" t="s">
        <v>2</v>
      </c>
      <c r="C8" s="49" t="s">
        <v>3</v>
      </c>
      <c r="D8" s="49" t="s">
        <v>4</v>
      </c>
      <c r="E8" s="49" t="s">
        <v>5</v>
      </c>
      <c r="F8" s="49" t="s">
        <v>6</v>
      </c>
      <c r="G8" s="4"/>
      <c r="H8" s="1"/>
    </row>
    <row r="9" spans="1:9" ht="12" customHeight="1">
      <c r="A9" s="50"/>
      <c r="B9" s="50"/>
      <c r="C9" s="50"/>
      <c r="D9" s="50"/>
      <c r="E9" s="50"/>
      <c r="F9" s="50"/>
      <c r="G9" s="4"/>
      <c r="H9" s="1"/>
    </row>
    <row r="10" spans="1:9" ht="11.1" customHeight="1">
      <c r="A10" s="51"/>
      <c r="B10" s="51"/>
      <c r="C10" s="51"/>
      <c r="D10" s="51"/>
      <c r="E10" s="51"/>
      <c r="F10" s="51"/>
      <c r="G10" s="4"/>
      <c r="H10" s="1"/>
    </row>
    <row r="11" spans="1:9" ht="12" customHeight="1">
      <c r="A11" s="5">
        <v>1</v>
      </c>
      <c r="B11" s="6">
        <v>2</v>
      </c>
      <c r="C11" s="7">
        <v>3</v>
      </c>
      <c r="D11" s="7" t="s">
        <v>7</v>
      </c>
      <c r="E11" s="7" t="s">
        <v>8</v>
      </c>
      <c r="F11" s="7" t="s">
        <v>9</v>
      </c>
      <c r="G11" s="8"/>
      <c r="H11" s="9"/>
    </row>
    <row r="12" spans="1:9" ht="16.5" customHeight="1">
      <c r="A12" s="10" t="s">
        <v>10</v>
      </c>
      <c r="B12" s="11">
        <v>200</v>
      </c>
      <c r="C12" s="12" t="s">
        <v>11</v>
      </c>
      <c r="D12" s="13">
        <f>D14+D48+D53+D59+D76+D81</f>
        <v>6910737.6500000004</v>
      </c>
      <c r="E12" s="13">
        <f>E25+E28+E32+E35+E46+E67+E72+E75+E50</f>
        <v>2186000</v>
      </c>
      <c r="F12" s="14">
        <f>F14+F48+F53+F59+F76+F81</f>
        <v>9096737.6500000004</v>
      </c>
      <c r="G12" s="15"/>
      <c r="H12" s="16"/>
      <c r="I12" s="32"/>
    </row>
    <row r="13" spans="1:9" ht="12" customHeight="1">
      <c r="A13" s="17" t="s">
        <v>12</v>
      </c>
      <c r="B13" s="18"/>
      <c r="C13" s="19"/>
      <c r="D13" s="20"/>
      <c r="E13" s="20"/>
      <c r="F13" s="21"/>
      <c r="G13" s="15"/>
      <c r="H13" s="9"/>
    </row>
    <row r="14" spans="1:9" s="43" customFormat="1">
      <c r="A14" s="44" t="s">
        <v>13</v>
      </c>
      <c r="B14" s="45" t="s">
        <v>14</v>
      </c>
      <c r="C14" s="38" t="s">
        <v>15</v>
      </c>
      <c r="D14" s="39">
        <f>D15+D17+D40+D42+D44</f>
        <v>3317297.65</v>
      </c>
      <c r="E14" s="25">
        <f>E25+E28+E32+E35+E46</f>
        <v>500000</v>
      </c>
      <c r="F14" s="40">
        <f>F15+F17+F40+F42+F44</f>
        <v>3817297.65</v>
      </c>
      <c r="G14" s="41"/>
      <c r="H14" s="46"/>
    </row>
    <row r="15" spans="1:9" s="43" customFormat="1" ht="36.75" customHeight="1">
      <c r="A15" s="44" t="s">
        <v>16</v>
      </c>
      <c r="B15" s="45" t="s">
        <v>14</v>
      </c>
      <c r="C15" s="38" t="s">
        <v>17</v>
      </c>
      <c r="D15" s="39">
        <v>15700</v>
      </c>
      <c r="E15" s="39"/>
      <c r="F15" s="40">
        <f t="shared" ref="F15" si="0">D15</f>
        <v>15700</v>
      </c>
      <c r="G15" s="41"/>
      <c r="H15" s="42"/>
    </row>
    <row r="16" spans="1:9" ht="22.5">
      <c r="A16" s="22" t="s">
        <v>18</v>
      </c>
      <c r="B16" s="23" t="s">
        <v>14</v>
      </c>
      <c r="C16" s="24" t="s">
        <v>19</v>
      </c>
      <c r="D16" s="25">
        <v>15700</v>
      </c>
      <c r="E16" s="25"/>
      <c r="F16" s="26">
        <f>D16</f>
        <v>15700</v>
      </c>
      <c r="G16" s="27"/>
      <c r="H16" s="28"/>
    </row>
    <row r="17" spans="1:8" s="43" customFormat="1" ht="45">
      <c r="A17" s="44" t="s">
        <v>20</v>
      </c>
      <c r="B17" s="45" t="s">
        <v>14</v>
      </c>
      <c r="C17" s="38" t="s">
        <v>21</v>
      </c>
      <c r="D17" s="39">
        <f>D18+D21+D36+D37</f>
        <v>2683133.65</v>
      </c>
      <c r="E17" s="39"/>
      <c r="F17" s="40">
        <f>F18+F21++F36+F37</f>
        <v>3133133.65</v>
      </c>
      <c r="G17" s="41"/>
      <c r="H17" s="46"/>
    </row>
    <row r="18" spans="1:8" s="43" customFormat="1">
      <c r="A18" s="44" t="s">
        <v>22</v>
      </c>
      <c r="B18" s="45" t="s">
        <v>14</v>
      </c>
      <c r="C18" s="38" t="s">
        <v>23</v>
      </c>
      <c r="D18" s="39">
        <f>D19+D20</f>
        <v>1083175</v>
      </c>
      <c r="E18" s="39"/>
      <c r="F18" s="40">
        <f>F19+F20</f>
        <v>1083175</v>
      </c>
      <c r="G18" s="41"/>
      <c r="H18" s="42"/>
    </row>
    <row r="19" spans="1:8">
      <c r="A19" s="22" t="s">
        <v>24</v>
      </c>
      <c r="B19" s="23" t="s">
        <v>14</v>
      </c>
      <c r="C19" s="24" t="s">
        <v>25</v>
      </c>
      <c r="D19" s="25">
        <v>831931</v>
      </c>
      <c r="E19" s="25"/>
      <c r="F19" s="26">
        <f>E19+D19</f>
        <v>831931</v>
      </c>
      <c r="G19" s="27"/>
      <c r="H19" s="28"/>
    </row>
    <row r="20" spans="1:8">
      <c r="A20" s="22" t="s">
        <v>26</v>
      </c>
      <c r="B20" s="23" t="s">
        <v>14</v>
      </c>
      <c r="C20" s="24" t="s">
        <v>27</v>
      </c>
      <c r="D20" s="25">
        <v>251244</v>
      </c>
      <c r="E20" s="25"/>
      <c r="F20" s="26">
        <f>E20+D20</f>
        <v>251244</v>
      </c>
      <c r="G20" s="27"/>
      <c r="H20" s="28"/>
    </row>
    <row r="21" spans="1:8" s="43" customFormat="1" ht="22.5">
      <c r="A21" s="44" t="s">
        <v>28</v>
      </c>
      <c r="B21" s="45" t="s">
        <v>14</v>
      </c>
      <c r="C21" s="47" t="s">
        <v>102</v>
      </c>
      <c r="D21" s="39">
        <f>D22+D26+D29+D33</f>
        <v>1170585.6499999999</v>
      </c>
      <c r="E21" s="39"/>
      <c r="F21" s="40">
        <f>F22+F26+F29+F33</f>
        <v>1620585.65</v>
      </c>
      <c r="G21" s="41"/>
      <c r="H21" s="46"/>
    </row>
    <row r="22" spans="1:8" s="43" customFormat="1">
      <c r="A22" s="44" t="s">
        <v>29</v>
      </c>
      <c r="B22" s="45" t="s">
        <v>14</v>
      </c>
      <c r="C22" s="38" t="s">
        <v>30</v>
      </c>
      <c r="D22" s="39">
        <f>D23+D24+D25</f>
        <v>213255.65</v>
      </c>
      <c r="E22" s="39"/>
      <c r="F22" s="40">
        <f>F23+F24+F25</f>
        <v>293255.65000000002</v>
      </c>
      <c r="G22" s="41"/>
      <c r="H22" s="42"/>
    </row>
    <row r="23" spans="1:8">
      <c r="A23" s="22" t="s">
        <v>32</v>
      </c>
      <c r="B23" s="23" t="s">
        <v>14</v>
      </c>
      <c r="C23" s="24" t="s">
        <v>33</v>
      </c>
      <c r="D23" s="25">
        <v>51800</v>
      </c>
      <c r="E23" s="25"/>
      <c r="F23" s="26">
        <v>51800</v>
      </c>
      <c r="G23" s="27"/>
      <c r="H23" s="28"/>
    </row>
    <row r="24" spans="1:8">
      <c r="A24" s="22" t="s">
        <v>34</v>
      </c>
      <c r="B24" s="23" t="s">
        <v>14</v>
      </c>
      <c r="C24" s="29" t="s">
        <v>35</v>
      </c>
      <c r="D24" s="25">
        <v>25000</v>
      </c>
      <c r="E24" s="25"/>
      <c r="F24" s="26">
        <f t="shared" ref="F24" si="1">E24+D24</f>
        <v>25000</v>
      </c>
      <c r="G24" s="27"/>
      <c r="H24" s="28"/>
    </row>
    <row r="25" spans="1:8">
      <c r="A25" s="22" t="s">
        <v>36</v>
      </c>
      <c r="B25" s="23" t="s">
        <v>14</v>
      </c>
      <c r="C25" s="24" t="s">
        <v>37</v>
      </c>
      <c r="D25" s="25">
        <v>136455.65</v>
      </c>
      <c r="E25" s="25">
        <v>80000</v>
      </c>
      <c r="F25" s="26">
        <f>E25+D25</f>
        <v>216455.65</v>
      </c>
      <c r="G25" s="27"/>
      <c r="H25" s="28"/>
    </row>
    <row r="26" spans="1:8" s="43" customFormat="1">
      <c r="A26" s="44" t="s">
        <v>38</v>
      </c>
      <c r="B26" s="45" t="s">
        <v>14</v>
      </c>
      <c r="C26" s="38" t="s">
        <v>39</v>
      </c>
      <c r="D26" s="39">
        <f>D28</f>
        <v>2800</v>
      </c>
      <c r="E26" s="39"/>
      <c r="F26" s="40">
        <f>F27+F28</f>
        <v>22800</v>
      </c>
      <c r="G26" s="41"/>
      <c r="H26" s="42"/>
    </row>
    <row r="27" spans="1:8">
      <c r="A27" s="22" t="s">
        <v>40</v>
      </c>
      <c r="B27" s="23" t="s">
        <v>14</v>
      </c>
      <c r="C27" s="24" t="s">
        <v>41</v>
      </c>
      <c r="D27" s="25"/>
      <c r="E27" s="25"/>
      <c r="F27" s="26">
        <f t="shared" ref="F27" si="2">D27</f>
        <v>0</v>
      </c>
      <c r="G27" s="27"/>
      <c r="H27" s="28"/>
    </row>
    <row r="28" spans="1:8">
      <c r="A28" s="22" t="s">
        <v>42</v>
      </c>
      <c r="B28" s="23" t="s">
        <v>14</v>
      </c>
      <c r="C28" s="24" t="s">
        <v>43</v>
      </c>
      <c r="D28" s="25">
        <v>2800</v>
      </c>
      <c r="E28" s="25">
        <v>20000</v>
      </c>
      <c r="F28" s="26">
        <f>E28+D28</f>
        <v>22800</v>
      </c>
      <c r="G28" s="27"/>
      <c r="H28" s="28"/>
    </row>
    <row r="29" spans="1:8" s="43" customFormat="1" ht="22.5">
      <c r="A29" s="44" t="s">
        <v>44</v>
      </c>
      <c r="B29" s="45" t="s">
        <v>14</v>
      </c>
      <c r="C29" s="47" t="s">
        <v>101</v>
      </c>
      <c r="D29" s="39">
        <f>D30+D31+D32</f>
        <v>601000</v>
      </c>
      <c r="E29" s="39"/>
      <c r="F29" s="40">
        <f>F30+F31+F32</f>
        <v>851000</v>
      </c>
      <c r="G29" s="41"/>
      <c r="H29" s="42"/>
    </row>
    <row r="30" spans="1:8">
      <c r="A30" s="22" t="s">
        <v>45</v>
      </c>
      <c r="B30" s="23" t="s">
        <v>14</v>
      </c>
      <c r="C30" s="24" t="s">
        <v>46</v>
      </c>
      <c r="D30" s="25">
        <v>291000</v>
      </c>
      <c r="E30" s="25"/>
      <c r="F30" s="26">
        <f t="shared" ref="F30" si="3">E30+D30</f>
        <v>291000</v>
      </c>
      <c r="G30" s="27"/>
      <c r="H30" s="28"/>
    </row>
    <row r="31" spans="1:8">
      <c r="A31" s="22" t="s">
        <v>34</v>
      </c>
      <c r="B31" s="23" t="s">
        <v>14</v>
      </c>
      <c r="C31" s="24" t="s">
        <v>47</v>
      </c>
      <c r="D31" s="25">
        <v>44000</v>
      </c>
      <c r="E31" s="25"/>
      <c r="F31" s="26">
        <f>E31+D31</f>
        <v>44000</v>
      </c>
      <c r="G31" s="27"/>
      <c r="H31" s="28"/>
    </row>
    <row r="32" spans="1:8">
      <c r="A32" s="22" t="s">
        <v>36</v>
      </c>
      <c r="B32" s="23" t="s">
        <v>14</v>
      </c>
      <c r="C32" s="24" t="s">
        <v>48</v>
      </c>
      <c r="D32" s="25">
        <v>266000</v>
      </c>
      <c r="E32" s="25">
        <v>250000</v>
      </c>
      <c r="F32" s="26">
        <f>E32+D32</f>
        <v>516000</v>
      </c>
      <c r="G32" s="27"/>
      <c r="H32" s="28"/>
    </row>
    <row r="33" spans="1:8" s="43" customFormat="1">
      <c r="A33" s="44" t="s">
        <v>38</v>
      </c>
      <c r="B33" s="45" t="s">
        <v>14</v>
      </c>
      <c r="C33" s="38" t="s">
        <v>49</v>
      </c>
      <c r="D33" s="39">
        <f>D34+D35</f>
        <v>353530</v>
      </c>
      <c r="E33" s="39"/>
      <c r="F33" s="40">
        <f>F34+F35</f>
        <v>453530</v>
      </c>
      <c r="G33" s="41"/>
      <c r="H33" s="46"/>
    </row>
    <row r="34" spans="1:8">
      <c r="A34" s="22" t="s">
        <v>40</v>
      </c>
      <c r="B34" s="23" t="s">
        <v>14</v>
      </c>
      <c r="C34" s="24" t="s">
        <v>50</v>
      </c>
      <c r="D34" s="25">
        <v>163230</v>
      </c>
      <c r="E34" s="25"/>
      <c r="F34" s="26">
        <f t="shared" ref="F34" si="4">E34+D34</f>
        <v>163230</v>
      </c>
      <c r="G34" s="27"/>
      <c r="H34" s="28"/>
    </row>
    <row r="35" spans="1:8">
      <c r="A35" s="22" t="s">
        <v>42</v>
      </c>
      <c r="B35" s="23" t="s">
        <v>14</v>
      </c>
      <c r="C35" s="24" t="s">
        <v>51</v>
      </c>
      <c r="D35" s="25">
        <v>190300</v>
      </c>
      <c r="E35" s="25">
        <v>100000</v>
      </c>
      <c r="F35" s="26">
        <f>E35+D35</f>
        <v>290300</v>
      </c>
      <c r="G35" s="27"/>
      <c r="H35" s="28"/>
    </row>
    <row r="36" spans="1:8" s="43" customFormat="1">
      <c r="A36" s="44" t="s">
        <v>52</v>
      </c>
      <c r="B36" s="45" t="s">
        <v>14</v>
      </c>
      <c r="C36" s="38" t="s">
        <v>53</v>
      </c>
      <c r="D36" s="39">
        <v>25000</v>
      </c>
      <c r="E36" s="39"/>
      <c r="F36" s="40">
        <f>E36+D36</f>
        <v>25000</v>
      </c>
      <c r="G36" s="41"/>
      <c r="H36" s="42"/>
    </row>
    <row r="37" spans="1:8" s="43" customFormat="1" ht="33.75">
      <c r="A37" s="44" t="s">
        <v>54</v>
      </c>
      <c r="B37" s="45" t="s">
        <v>14</v>
      </c>
      <c r="C37" s="38" t="s">
        <v>55</v>
      </c>
      <c r="D37" s="39">
        <f>D38+D39</f>
        <v>404373</v>
      </c>
      <c r="E37" s="39"/>
      <c r="F37" s="40">
        <f>F38+F39</f>
        <v>404373</v>
      </c>
      <c r="G37" s="41"/>
      <c r="H37" s="42"/>
    </row>
    <row r="38" spans="1:8">
      <c r="A38" s="22" t="s">
        <v>24</v>
      </c>
      <c r="B38" s="23" t="s">
        <v>14</v>
      </c>
      <c r="C38" s="24" t="s">
        <v>56</v>
      </c>
      <c r="D38" s="25">
        <v>310578</v>
      </c>
      <c r="E38" s="25"/>
      <c r="F38" s="26">
        <f>E38+D38</f>
        <v>310578</v>
      </c>
      <c r="G38" s="27"/>
      <c r="H38" s="28"/>
    </row>
    <row r="39" spans="1:8">
      <c r="A39" s="22" t="s">
        <v>26</v>
      </c>
      <c r="B39" s="23" t="s">
        <v>14</v>
      </c>
      <c r="C39" s="24" t="s">
        <v>57</v>
      </c>
      <c r="D39" s="25">
        <v>93795</v>
      </c>
      <c r="E39" s="25"/>
      <c r="F39" s="26">
        <f>E39+D39</f>
        <v>93795</v>
      </c>
      <c r="G39" s="27"/>
      <c r="H39" s="28"/>
    </row>
    <row r="40" spans="1:8" s="43" customFormat="1">
      <c r="A40" s="30" t="s">
        <v>58</v>
      </c>
      <c r="B40" s="45"/>
      <c r="C40" s="47" t="s">
        <v>117</v>
      </c>
      <c r="D40" s="39">
        <f>D41</f>
        <v>100000</v>
      </c>
      <c r="E40" s="39"/>
      <c r="F40" s="40">
        <f>F41</f>
        <v>100000</v>
      </c>
      <c r="G40" s="41"/>
      <c r="H40" s="42"/>
    </row>
    <row r="41" spans="1:8">
      <c r="A41" s="30" t="s">
        <v>58</v>
      </c>
      <c r="B41" s="23" t="s">
        <v>14</v>
      </c>
      <c r="C41" s="29" t="s">
        <v>118</v>
      </c>
      <c r="D41" s="25">
        <v>100000</v>
      </c>
      <c r="E41" s="25"/>
      <c r="F41" s="26">
        <f>D41</f>
        <v>100000</v>
      </c>
      <c r="G41" s="27"/>
      <c r="H41" s="28"/>
    </row>
    <row r="42" spans="1:8" s="43" customFormat="1">
      <c r="A42" s="36" t="s">
        <v>59</v>
      </c>
      <c r="B42" s="37" t="s">
        <v>14</v>
      </c>
      <c r="C42" s="38" t="s">
        <v>60</v>
      </c>
      <c r="D42" s="39">
        <f>D43</f>
        <v>70000</v>
      </c>
      <c r="E42" s="39"/>
      <c r="F42" s="40">
        <f t="shared" ref="F42" si="5">D42</f>
        <v>70000</v>
      </c>
      <c r="G42" s="41"/>
      <c r="H42" s="42"/>
    </row>
    <row r="43" spans="1:8">
      <c r="A43" s="22" t="s">
        <v>52</v>
      </c>
      <c r="B43" s="23" t="s">
        <v>14</v>
      </c>
      <c r="C43" s="24" t="s">
        <v>61</v>
      </c>
      <c r="D43" s="25">
        <v>70000</v>
      </c>
      <c r="E43" s="25"/>
      <c r="F43" s="26">
        <f>D43</f>
        <v>70000</v>
      </c>
      <c r="G43" s="27"/>
      <c r="H43" s="28"/>
    </row>
    <row r="44" spans="1:8" s="43" customFormat="1">
      <c r="A44" s="44" t="s">
        <v>62</v>
      </c>
      <c r="B44" s="45" t="s">
        <v>14</v>
      </c>
      <c r="C44" s="38" t="s">
        <v>63</v>
      </c>
      <c r="D44" s="39">
        <f>D45+D46+D47</f>
        <v>448464</v>
      </c>
      <c r="E44" s="39"/>
      <c r="F44" s="40">
        <f>F45+F46+F47</f>
        <v>498464</v>
      </c>
      <c r="G44" s="41"/>
      <c r="H44" s="42"/>
    </row>
    <row r="45" spans="1:8">
      <c r="A45" s="22" t="s">
        <v>31</v>
      </c>
      <c r="B45" s="23" t="s">
        <v>14</v>
      </c>
      <c r="C45" s="29" t="s">
        <v>103</v>
      </c>
      <c r="D45" s="25">
        <v>257000</v>
      </c>
      <c r="E45" s="25"/>
      <c r="F45" s="26">
        <f t="shared" ref="F45" si="6">E45+D45</f>
        <v>257000</v>
      </c>
      <c r="G45" s="27"/>
      <c r="H45" s="28"/>
    </row>
    <row r="46" spans="1:8">
      <c r="A46" s="22" t="s">
        <v>52</v>
      </c>
      <c r="B46" s="31" t="s">
        <v>14</v>
      </c>
      <c r="C46" s="29" t="s">
        <v>104</v>
      </c>
      <c r="D46" s="25">
        <v>47500</v>
      </c>
      <c r="E46" s="25">
        <v>50000</v>
      </c>
      <c r="F46" s="26">
        <f>E46+D46</f>
        <v>97500</v>
      </c>
      <c r="G46" s="27"/>
      <c r="H46" s="28"/>
    </row>
    <row r="47" spans="1:8">
      <c r="A47" s="48" t="s">
        <v>110</v>
      </c>
      <c r="B47" s="23" t="s">
        <v>14</v>
      </c>
      <c r="C47" s="29" t="s">
        <v>105</v>
      </c>
      <c r="D47" s="25">
        <v>143964</v>
      </c>
      <c r="E47" s="25"/>
      <c r="F47" s="26">
        <f>D47</f>
        <v>143964</v>
      </c>
      <c r="G47" s="27"/>
      <c r="H47" s="28"/>
    </row>
    <row r="48" spans="1:8" s="43" customFormat="1">
      <c r="A48" s="44" t="s">
        <v>64</v>
      </c>
      <c r="B48" s="45" t="s">
        <v>14</v>
      </c>
      <c r="C48" s="38" t="s">
        <v>65</v>
      </c>
      <c r="D48" s="39">
        <f>D49+D52</f>
        <v>82234</v>
      </c>
      <c r="E48" s="39"/>
      <c r="F48" s="40">
        <f>F49+F52</f>
        <v>82234</v>
      </c>
      <c r="G48" s="41"/>
      <c r="H48" s="42"/>
    </row>
    <row r="49" spans="1:8">
      <c r="A49" s="22" t="s">
        <v>22</v>
      </c>
      <c r="B49" s="23" t="s">
        <v>14</v>
      </c>
      <c r="C49" s="24" t="s">
        <v>66</v>
      </c>
      <c r="D49" s="25">
        <f>D50+D51</f>
        <v>74012</v>
      </c>
      <c r="E49" s="25"/>
      <c r="F49" s="26">
        <f>F50+F51</f>
        <v>74012</v>
      </c>
      <c r="G49" s="27"/>
      <c r="H49" s="28"/>
    </row>
    <row r="50" spans="1:8">
      <c r="A50" s="22" t="s">
        <v>22</v>
      </c>
      <c r="B50" s="23">
        <v>200</v>
      </c>
      <c r="C50" s="29" t="s">
        <v>67</v>
      </c>
      <c r="D50" s="25">
        <v>51938.13</v>
      </c>
      <c r="E50" s="25"/>
      <c r="F50" s="26">
        <f>E50+D50</f>
        <v>51938.13</v>
      </c>
      <c r="G50" s="27"/>
      <c r="H50" s="28"/>
    </row>
    <row r="51" spans="1:8">
      <c r="A51" s="22" t="s">
        <v>26</v>
      </c>
      <c r="B51" s="23" t="s">
        <v>14</v>
      </c>
      <c r="C51" s="24" t="s">
        <v>68</v>
      </c>
      <c r="D51" s="25">
        <v>22073.87</v>
      </c>
      <c r="E51" s="25"/>
      <c r="F51" s="26">
        <f>E51+D51</f>
        <v>22073.87</v>
      </c>
      <c r="G51" s="27"/>
      <c r="H51" s="28"/>
    </row>
    <row r="52" spans="1:8">
      <c r="A52" s="22" t="s">
        <v>42</v>
      </c>
      <c r="B52" s="23" t="s">
        <v>14</v>
      </c>
      <c r="C52" s="24" t="s">
        <v>69</v>
      </c>
      <c r="D52" s="25">
        <v>8222</v>
      </c>
      <c r="E52" s="25"/>
      <c r="F52" s="26">
        <f>D52</f>
        <v>8222</v>
      </c>
      <c r="G52" s="27"/>
      <c r="H52" s="28"/>
    </row>
    <row r="53" spans="1:8" s="43" customFormat="1">
      <c r="A53" s="44" t="s">
        <v>70</v>
      </c>
      <c r="B53" s="45" t="s">
        <v>14</v>
      </c>
      <c r="C53" s="47" t="s">
        <v>71</v>
      </c>
      <c r="D53" s="39">
        <f>D54+D57</f>
        <v>752142</v>
      </c>
      <c r="E53" s="39"/>
      <c r="F53" s="40">
        <f>F54+F57</f>
        <v>752142</v>
      </c>
      <c r="G53" s="41"/>
      <c r="H53" s="46"/>
    </row>
    <row r="54" spans="1:8" s="43" customFormat="1">
      <c r="A54" s="44"/>
      <c r="B54" s="45"/>
      <c r="C54" s="47" t="s">
        <v>119</v>
      </c>
      <c r="D54" s="39">
        <f>D55+D56</f>
        <v>602142</v>
      </c>
      <c r="E54" s="39"/>
      <c r="F54" s="40">
        <f>F55+F56</f>
        <v>602142</v>
      </c>
      <c r="G54" s="41"/>
      <c r="H54" s="46"/>
    </row>
    <row r="55" spans="1:8">
      <c r="A55" s="22" t="s">
        <v>31</v>
      </c>
      <c r="B55" s="23" t="s">
        <v>14</v>
      </c>
      <c r="C55" s="29" t="s">
        <v>100</v>
      </c>
      <c r="D55" s="25">
        <v>345000</v>
      </c>
      <c r="E55" s="25"/>
      <c r="F55" s="26">
        <f>D55</f>
        <v>345000</v>
      </c>
      <c r="G55" s="27"/>
      <c r="H55" s="28"/>
    </row>
    <row r="56" spans="1:8">
      <c r="A56" s="22" t="s">
        <v>34</v>
      </c>
      <c r="B56" s="23" t="s">
        <v>14</v>
      </c>
      <c r="C56" s="29" t="s">
        <v>72</v>
      </c>
      <c r="D56" s="25">
        <v>257142</v>
      </c>
      <c r="E56" s="25"/>
      <c r="F56" s="26">
        <f t="shared" ref="F56" si="7">E56+D56</f>
        <v>257142</v>
      </c>
      <c r="G56" s="27"/>
      <c r="H56" s="28"/>
    </row>
    <row r="57" spans="1:8" s="43" customFormat="1">
      <c r="A57" s="44" t="s">
        <v>73</v>
      </c>
      <c r="B57" s="45" t="s">
        <v>14</v>
      </c>
      <c r="C57" s="38" t="s">
        <v>74</v>
      </c>
      <c r="D57" s="39">
        <f>D58</f>
        <v>150000</v>
      </c>
      <c r="E57" s="39"/>
      <c r="F57" s="40">
        <f>F58</f>
        <v>150000</v>
      </c>
      <c r="G57" s="41"/>
      <c r="H57" s="42"/>
    </row>
    <row r="58" spans="1:8">
      <c r="A58" s="22" t="s">
        <v>36</v>
      </c>
      <c r="B58" s="23" t="s">
        <v>14</v>
      </c>
      <c r="C58" s="29" t="s">
        <v>107</v>
      </c>
      <c r="D58" s="25">
        <v>150000</v>
      </c>
      <c r="E58" s="25"/>
      <c r="F58" s="26">
        <f>E58+D58</f>
        <v>150000</v>
      </c>
      <c r="G58" s="27"/>
      <c r="H58" s="28"/>
    </row>
    <row r="59" spans="1:8" s="43" customFormat="1">
      <c r="A59" s="44" t="s">
        <v>75</v>
      </c>
      <c r="B59" s="45" t="s">
        <v>14</v>
      </c>
      <c r="C59" s="38" t="s">
        <v>76</v>
      </c>
      <c r="D59" s="39">
        <f>D60+D64+D62</f>
        <v>2659064</v>
      </c>
      <c r="E59" s="39">
        <f>E67+E72+E75</f>
        <v>1686000</v>
      </c>
      <c r="F59" s="40">
        <f>F60+F62+F64</f>
        <v>4345064</v>
      </c>
      <c r="G59" s="41"/>
      <c r="H59" s="46"/>
    </row>
    <row r="60" spans="1:8" s="43" customFormat="1">
      <c r="A60" s="44" t="s">
        <v>77</v>
      </c>
      <c r="B60" s="45" t="s">
        <v>14</v>
      </c>
      <c r="C60" s="38" t="s">
        <v>78</v>
      </c>
      <c r="D60" s="39">
        <f>D61</f>
        <v>15925</v>
      </c>
      <c r="E60" s="39"/>
      <c r="F60" s="40">
        <f t="shared" ref="F60" si="8">D60</f>
        <v>15925</v>
      </c>
      <c r="G60" s="41"/>
      <c r="H60" s="42"/>
    </row>
    <row r="61" spans="1:8">
      <c r="A61" s="22" t="s">
        <v>36</v>
      </c>
      <c r="B61" s="23" t="s">
        <v>14</v>
      </c>
      <c r="C61" s="29" t="s">
        <v>108</v>
      </c>
      <c r="D61" s="25">
        <v>15925</v>
      </c>
      <c r="E61" s="25"/>
      <c r="F61" s="26">
        <f>D61</f>
        <v>15925</v>
      </c>
      <c r="G61" s="27"/>
      <c r="H61" s="28"/>
    </row>
    <row r="62" spans="1:8" s="43" customFormat="1">
      <c r="A62" s="44" t="s">
        <v>109</v>
      </c>
      <c r="B62" s="45" t="s">
        <v>14</v>
      </c>
      <c r="C62" s="47" t="s">
        <v>111</v>
      </c>
      <c r="D62" s="39">
        <f>D63</f>
        <v>95458</v>
      </c>
      <c r="E62" s="39"/>
      <c r="F62" s="40">
        <f>F63</f>
        <v>95458</v>
      </c>
      <c r="G62" s="41"/>
      <c r="H62" s="42"/>
    </row>
    <row r="63" spans="1:8">
      <c r="A63" s="22" t="s">
        <v>106</v>
      </c>
      <c r="B63" s="23" t="s">
        <v>14</v>
      </c>
      <c r="C63" s="29" t="s">
        <v>112</v>
      </c>
      <c r="D63" s="25">
        <v>95458</v>
      </c>
      <c r="E63" s="25"/>
      <c r="F63" s="26">
        <f>D63</f>
        <v>95458</v>
      </c>
      <c r="G63" s="27"/>
      <c r="H63" s="28"/>
    </row>
    <row r="64" spans="1:8" s="43" customFormat="1">
      <c r="A64" s="44" t="s">
        <v>79</v>
      </c>
      <c r="B64" s="45" t="s">
        <v>14</v>
      </c>
      <c r="C64" s="38" t="s">
        <v>80</v>
      </c>
      <c r="D64" s="39">
        <f>D65+D68+D69+D71+D70</f>
        <v>2547681</v>
      </c>
      <c r="E64" s="39"/>
      <c r="F64" s="40">
        <f>F65+F70+F68+F69+F71</f>
        <v>4233681</v>
      </c>
      <c r="G64" s="41"/>
      <c r="H64" s="46"/>
    </row>
    <row r="65" spans="1:8">
      <c r="A65" s="22" t="s">
        <v>113</v>
      </c>
      <c r="B65" s="23" t="s">
        <v>14</v>
      </c>
      <c r="C65" s="24" t="s">
        <v>81</v>
      </c>
      <c r="D65" s="25">
        <f>D66+D67</f>
        <v>801340</v>
      </c>
      <c r="E65" s="25"/>
      <c r="F65" s="26">
        <f>F66+F67</f>
        <v>1001340</v>
      </c>
      <c r="G65" s="27"/>
      <c r="H65" s="28"/>
    </row>
    <row r="66" spans="1:8">
      <c r="A66" s="22" t="s">
        <v>45</v>
      </c>
      <c r="B66" s="23" t="s">
        <v>14</v>
      </c>
      <c r="C66" s="24" t="s">
        <v>82</v>
      </c>
      <c r="D66" s="25">
        <v>500000</v>
      </c>
      <c r="E66" s="25"/>
      <c r="F66" s="26">
        <f>D66</f>
        <v>500000</v>
      </c>
      <c r="G66" s="27"/>
      <c r="H66" s="28"/>
    </row>
    <row r="67" spans="1:8">
      <c r="A67" s="22" t="s">
        <v>34</v>
      </c>
      <c r="B67" s="23" t="s">
        <v>14</v>
      </c>
      <c r="C67" s="24" t="s">
        <v>83</v>
      </c>
      <c r="D67" s="25">
        <v>301340</v>
      </c>
      <c r="E67" s="25">
        <v>200000</v>
      </c>
      <c r="F67" s="26">
        <f>E67+D67</f>
        <v>501340</v>
      </c>
      <c r="G67" s="27"/>
      <c r="H67" s="28"/>
    </row>
    <row r="68" spans="1:8">
      <c r="A68" s="22" t="s">
        <v>42</v>
      </c>
      <c r="B68" s="23" t="s">
        <v>14</v>
      </c>
      <c r="C68" s="24" t="s">
        <v>85</v>
      </c>
      <c r="D68" s="25">
        <v>33300</v>
      </c>
      <c r="E68" s="25"/>
      <c r="F68" s="26">
        <f>D68</f>
        <v>33300</v>
      </c>
      <c r="G68" s="27"/>
      <c r="H68" s="28"/>
    </row>
    <row r="69" spans="1:8">
      <c r="A69" s="22" t="s">
        <v>34</v>
      </c>
      <c r="B69" s="23" t="s">
        <v>14</v>
      </c>
      <c r="C69" s="29" t="s">
        <v>86</v>
      </c>
      <c r="D69" s="25">
        <v>237000</v>
      </c>
      <c r="E69" s="25"/>
      <c r="F69" s="26">
        <f>D69</f>
        <v>237000</v>
      </c>
      <c r="G69" s="27"/>
      <c r="H69" s="28"/>
    </row>
    <row r="70" spans="1:8">
      <c r="A70" s="22" t="s">
        <v>84</v>
      </c>
      <c r="B70" s="23" t="s">
        <v>14</v>
      </c>
      <c r="C70" s="29" t="s">
        <v>114</v>
      </c>
      <c r="D70" s="25">
        <v>411000</v>
      </c>
      <c r="E70" s="25"/>
      <c r="F70" s="26">
        <f>D70+E70</f>
        <v>411000</v>
      </c>
      <c r="G70" s="27"/>
      <c r="H70" s="28"/>
    </row>
    <row r="71" spans="1:8" s="43" customFormat="1" ht="22.5">
      <c r="A71" s="44" t="s">
        <v>44</v>
      </c>
      <c r="B71" s="45" t="s">
        <v>14</v>
      </c>
      <c r="C71" s="38" t="s">
        <v>87</v>
      </c>
      <c r="D71" s="39">
        <f>D72+D73+D75+D74</f>
        <v>1065041</v>
      </c>
      <c r="E71" s="39"/>
      <c r="F71" s="40">
        <f>F72+F73+F75+F74</f>
        <v>2551041</v>
      </c>
      <c r="G71" s="41"/>
      <c r="H71" s="42"/>
    </row>
    <row r="72" spans="1:8">
      <c r="A72" s="22" t="s">
        <v>34</v>
      </c>
      <c r="B72" s="23" t="s">
        <v>14</v>
      </c>
      <c r="C72" s="24" t="s">
        <v>88</v>
      </c>
      <c r="D72" s="25">
        <v>795303</v>
      </c>
      <c r="E72" s="25">
        <v>1461000</v>
      </c>
      <c r="F72" s="26">
        <f>E72+D72</f>
        <v>2256303</v>
      </c>
      <c r="G72" s="27"/>
      <c r="H72" s="28"/>
    </row>
    <row r="73" spans="1:8">
      <c r="A73" s="22" t="s">
        <v>36</v>
      </c>
      <c r="B73" s="23"/>
      <c r="C73" s="29" t="s">
        <v>115</v>
      </c>
      <c r="D73" s="25">
        <v>91196</v>
      </c>
      <c r="E73" s="25"/>
      <c r="F73" s="26">
        <f>D73</f>
        <v>91196</v>
      </c>
      <c r="G73" s="27"/>
      <c r="H73" s="28"/>
    </row>
    <row r="74" spans="1:8">
      <c r="A74" s="22" t="s">
        <v>40</v>
      </c>
      <c r="B74" s="23" t="s">
        <v>14</v>
      </c>
      <c r="C74" s="24" t="s">
        <v>89</v>
      </c>
      <c r="D74" s="25">
        <v>115287</v>
      </c>
      <c r="E74" s="25"/>
      <c r="F74" s="26">
        <f>E74+D74</f>
        <v>115287</v>
      </c>
      <c r="G74" s="27"/>
      <c r="H74" s="28"/>
    </row>
    <row r="75" spans="1:8">
      <c r="A75" s="22" t="s">
        <v>42</v>
      </c>
      <c r="B75" s="23"/>
      <c r="C75" s="29" t="s">
        <v>116</v>
      </c>
      <c r="D75" s="25">
        <v>63255</v>
      </c>
      <c r="E75" s="25">
        <v>25000</v>
      </c>
      <c r="F75" s="26">
        <f>E75+D75</f>
        <v>88255</v>
      </c>
      <c r="G75" s="27"/>
      <c r="H75" s="28"/>
    </row>
    <row r="76" spans="1:8" s="43" customFormat="1">
      <c r="A76" s="44" t="s">
        <v>90</v>
      </c>
      <c r="B76" s="45" t="s">
        <v>14</v>
      </c>
      <c r="C76" s="38" t="s">
        <v>91</v>
      </c>
      <c r="D76" s="39">
        <f>D77</f>
        <v>35000</v>
      </c>
      <c r="E76" s="39"/>
      <c r="F76" s="40">
        <f>F77</f>
        <v>35000</v>
      </c>
      <c r="G76" s="41"/>
      <c r="H76" s="42"/>
    </row>
    <row r="77" spans="1:8">
      <c r="A77" s="22" t="s">
        <v>92</v>
      </c>
      <c r="B77" s="23" t="s">
        <v>14</v>
      </c>
      <c r="C77" s="24" t="s">
        <v>93</v>
      </c>
      <c r="D77" s="25">
        <f>D78</f>
        <v>35000</v>
      </c>
      <c r="E77" s="25"/>
      <c r="F77" s="26">
        <f>D77</f>
        <v>35000</v>
      </c>
      <c r="G77" s="27"/>
      <c r="H77" s="28"/>
    </row>
    <row r="78" spans="1:8" ht="22.5">
      <c r="A78" s="22" t="s">
        <v>44</v>
      </c>
      <c r="B78" s="23" t="s">
        <v>14</v>
      </c>
      <c r="C78" s="24" t="s">
        <v>94</v>
      </c>
      <c r="D78" s="25">
        <f>D79+D80</f>
        <v>35000</v>
      </c>
      <c r="E78" s="25"/>
      <c r="F78" s="26">
        <f>F79+F80</f>
        <v>35000</v>
      </c>
      <c r="G78" s="27"/>
      <c r="H78" s="28"/>
    </row>
    <row r="79" spans="1:8">
      <c r="A79" s="22" t="s">
        <v>31</v>
      </c>
      <c r="B79" s="23" t="s">
        <v>14</v>
      </c>
      <c r="C79" s="29" t="s">
        <v>95</v>
      </c>
      <c r="D79" s="25">
        <v>20000</v>
      </c>
      <c r="E79" s="25"/>
      <c r="F79" s="26">
        <f>E79+D79</f>
        <v>20000</v>
      </c>
      <c r="G79" s="27"/>
      <c r="H79" s="28"/>
    </row>
    <row r="80" spans="1:8">
      <c r="A80" s="22" t="s">
        <v>52</v>
      </c>
      <c r="B80" s="23" t="s">
        <v>14</v>
      </c>
      <c r="C80" s="24" t="s">
        <v>96</v>
      </c>
      <c r="D80" s="25">
        <v>15000</v>
      </c>
      <c r="E80" s="25"/>
      <c r="F80" s="26">
        <f>E80+D80</f>
        <v>15000</v>
      </c>
      <c r="G80" s="27"/>
      <c r="H80" s="28"/>
    </row>
    <row r="81" spans="1:8" s="43" customFormat="1">
      <c r="A81" s="44" t="s">
        <v>97</v>
      </c>
      <c r="B81" s="45" t="s">
        <v>14</v>
      </c>
      <c r="C81" s="38" t="s">
        <v>98</v>
      </c>
      <c r="D81" s="39">
        <f>D82</f>
        <v>65000</v>
      </c>
      <c r="E81" s="39"/>
      <c r="F81" s="40">
        <f>D81</f>
        <v>65000</v>
      </c>
      <c r="G81" s="41"/>
      <c r="H81" s="42"/>
    </row>
    <row r="82" spans="1:8" ht="22.5">
      <c r="A82" s="22" t="s">
        <v>18</v>
      </c>
      <c r="B82" s="23" t="s">
        <v>14</v>
      </c>
      <c r="C82" s="24" t="s">
        <v>99</v>
      </c>
      <c r="D82" s="25">
        <v>65000</v>
      </c>
      <c r="E82" s="25"/>
      <c r="F82" s="26">
        <f>D82</f>
        <v>65000</v>
      </c>
      <c r="G82" s="27"/>
      <c r="H82" s="28"/>
    </row>
    <row r="83" spans="1:8" ht="15" customHeight="1">
      <c r="A83" s="33"/>
      <c r="B83" s="34"/>
      <c r="C83" s="34"/>
      <c r="D83" s="34"/>
      <c r="E83" s="34"/>
      <c r="F83" s="34"/>
      <c r="G83" s="35"/>
      <c r="H83" s="35"/>
    </row>
  </sheetData>
  <mergeCells count="8">
    <mergeCell ref="F8:F10"/>
    <mergeCell ref="E1:F3"/>
    <mergeCell ref="A6:E6"/>
    <mergeCell ref="A8:A10"/>
    <mergeCell ref="B8:B10"/>
    <mergeCell ref="C8:C10"/>
    <mergeCell ref="D8:D10"/>
    <mergeCell ref="E8:E10"/>
  </mergeCells>
  <pageMargins left="0.39305555555555599" right="0.39305555555555599" top="0.39305555555555599" bottom="0.39305555555555599" header="0" footer="0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Company>ООО Кейсистемс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2015-06-23T06:30:05Z</cp:lastPrinted>
  <dcterms:created xsi:type="dcterms:W3CDTF">2014-11-21T11:13:00Z</dcterms:created>
  <dcterms:modified xsi:type="dcterms:W3CDTF">2015-06-24T08:03:13Z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